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7680" tabRatio="937" activeTab="1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6" sheetId="16" r:id="rId16"/>
    <sheet name="Лист17" sheetId="17" r:id="rId17"/>
    <sheet name="Лист18" sheetId="18" r:id="rId18"/>
    <sheet name="Лист19" sheetId="19" r:id="rId19"/>
    <sheet name="Лист20" sheetId="20" r:id="rId20"/>
  </sheets>
  <definedNames>
    <definedName name="_xlnm.Print_Area" localSheetId="0">'Лист1'!$A$1:$P$111</definedName>
    <definedName name="_xlnm.Print_Area" localSheetId="9">'Лист10'!$A$1:$P$95</definedName>
    <definedName name="_xlnm.Print_Area" localSheetId="11">'Лист12'!$A$1:$P$114</definedName>
    <definedName name="_xlnm.Print_Area" localSheetId="12">'Лист13'!$A$1:$P$110</definedName>
    <definedName name="_xlnm.Print_Area" localSheetId="13">'Лист14'!$A$1:$P$92</definedName>
    <definedName name="_xlnm.Print_Area" localSheetId="14">'Лист15'!$A$1:$P$79</definedName>
    <definedName name="_xlnm.Print_Area" localSheetId="16">'Лист17'!$A$1:$P$102</definedName>
    <definedName name="_xlnm.Print_Area" localSheetId="17">'Лист18'!$A$1:$P$102</definedName>
    <definedName name="_xlnm.Print_Area" localSheetId="18">'Лист19'!$A$1:$P$100</definedName>
    <definedName name="_xlnm.Print_Area" localSheetId="1">'Лист2'!$A$1:$P$89</definedName>
    <definedName name="_xlnm.Print_Area" localSheetId="19">'Лист20'!$A$1:$P$105</definedName>
    <definedName name="_xlnm.Print_Area" localSheetId="2">'Лист3'!$A$1:$P$99</definedName>
    <definedName name="_xlnm.Print_Area" localSheetId="3">'Лист4'!$A$1:$P$107</definedName>
    <definedName name="_xlnm.Print_Area" localSheetId="4">'Лист5'!$A$1:$P$96</definedName>
    <definedName name="_xlnm.Print_Area" localSheetId="5">'Лист6'!$A$1:$P$98</definedName>
    <definedName name="_xlnm.Print_Area" localSheetId="6">'Лист7'!$A$1:$P$108</definedName>
    <definedName name="_xlnm.Print_Area" localSheetId="7">'Лист8'!$A$1:$P$96</definedName>
    <definedName name="_xlnm.Print_Area" localSheetId="8">'Лист9'!$A$1:$P$88</definedName>
  </definedNames>
  <calcPr fullCalcOnLoad="1"/>
</workbook>
</file>

<file path=xl/sharedStrings.xml><?xml version="1.0" encoding="utf-8"?>
<sst xmlns="http://schemas.openxmlformats.org/spreadsheetml/2006/main" count="2805" uniqueCount="585">
  <si>
    <t>Пищевые вещества (г)</t>
  </si>
  <si>
    <t>ясли</t>
  </si>
  <si>
    <t>сад</t>
  </si>
  <si>
    <t>Углеводы г</t>
  </si>
  <si>
    <t>Жиры  г</t>
  </si>
  <si>
    <t>С</t>
  </si>
  <si>
    <t>ЗАВТРАК</t>
  </si>
  <si>
    <t>Крупа гречневая</t>
  </si>
  <si>
    <t xml:space="preserve">Масло сливочное </t>
  </si>
  <si>
    <t xml:space="preserve">Напиток кофейный </t>
  </si>
  <si>
    <t>Молоко сгущенное</t>
  </si>
  <si>
    <t>Батон с маслом, сыром</t>
  </si>
  <si>
    <t xml:space="preserve">Сыр </t>
  </si>
  <si>
    <t>Масло сливочное</t>
  </si>
  <si>
    <t>Батон</t>
  </si>
  <si>
    <t>ЗАВТРАК II</t>
  </si>
  <si>
    <t>Сок</t>
  </si>
  <si>
    <t>ОБЕД</t>
  </si>
  <si>
    <t>Курага</t>
  </si>
  <si>
    <t xml:space="preserve">Изюм </t>
  </si>
  <si>
    <t xml:space="preserve">Сметана </t>
  </si>
  <si>
    <t>Томат-паста</t>
  </si>
  <si>
    <t>Макаронные изделия</t>
  </si>
  <si>
    <t>Мука пшеничная</t>
  </si>
  <si>
    <t>Сахар (песок)</t>
  </si>
  <si>
    <t>ВСЕГО:</t>
  </si>
  <si>
    <t>Уплотненный ПОЛДНИК</t>
  </si>
  <si>
    <t xml:space="preserve">Молоко </t>
  </si>
  <si>
    <t xml:space="preserve">Яйцо </t>
  </si>
  <si>
    <t>Чай ч/ байховый</t>
  </si>
  <si>
    <t>На весь день</t>
  </si>
  <si>
    <t>Хлеб пшеничный</t>
  </si>
  <si>
    <t>Хлеб ржаной</t>
  </si>
  <si>
    <t xml:space="preserve">Соль йодированная </t>
  </si>
  <si>
    <t>ИТОГО:</t>
  </si>
  <si>
    <t>Крупа рисовая</t>
  </si>
  <si>
    <t>Крупа ячневая</t>
  </si>
  <si>
    <t>Какао  на  цельном молоке</t>
  </si>
  <si>
    <t>Какао-напиток б/раст</t>
  </si>
  <si>
    <t>Крупа пшенная</t>
  </si>
  <si>
    <t xml:space="preserve">Ежики мясные </t>
  </si>
  <si>
    <t xml:space="preserve">Яйцо  </t>
  </si>
  <si>
    <t>Компот из кураги</t>
  </si>
  <si>
    <t>Крупа перловая</t>
  </si>
  <si>
    <t>Лимон</t>
  </si>
  <si>
    <t>Крупа геркулесовая</t>
  </si>
  <si>
    <t>Кофейный напиток на  цельном молоке</t>
  </si>
  <si>
    <t>Напиток кофейный</t>
  </si>
  <si>
    <t>с  тушеными овощами</t>
  </si>
  <si>
    <t>Творог</t>
  </si>
  <si>
    <t>Молоко</t>
  </si>
  <si>
    <t>Сметана</t>
  </si>
  <si>
    <t>Компот из изюма</t>
  </si>
  <si>
    <t>Крупа манная</t>
  </si>
  <si>
    <t>Батон с маслом</t>
  </si>
  <si>
    <t>Куры</t>
  </si>
  <si>
    <t>Томат - паста</t>
  </si>
  <si>
    <t xml:space="preserve">Батон </t>
  </si>
  <si>
    <t>Чернослив</t>
  </si>
  <si>
    <t xml:space="preserve">Творог </t>
  </si>
  <si>
    <t>Компот из свеж. фруктов</t>
  </si>
  <si>
    <t>со сгущенным молоком</t>
  </si>
  <si>
    <t>Яйцо</t>
  </si>
  <si>
    <t>Мука  пшеничная</t>
  </si>
  <si>
    <t>Крупа пшеничная</t>
  </si>
  <si>
    <t>Компот из с/фруктов</t>
  </si>
  <si>
    <t>Сухофрукты</t>
  </si>
  <si>
    <t>Каша "Янтарная"</t>
  </si>
  <si>
    <t>Каша "Рябчик"</t>
  </si>
  <si>
    <t>Изюм</t>
  </si>
  <si>
    <t>Сахар ( песок)</t>
  </si>
  <si>
    <t>Горох шлифованный</t>
  </si>
  <si>
    <t>Плов с мясом</t>
  </si>
  <si>
    <t xml:space="preserve">Сырники </t>
  </si>
  <si>
    <t xml:space="preserve">с отварным рисом </t>
  </si>
  <si>
    <t>Крахмал картофельный</t>
  </si>
  <si>
    <t>Котлеты овощные</t>
  </si>
  <si>
    <t>Котлеты капустные</t>
  </si>
  <si>
    <t>Плов с курицей</t>
  </si>
  <si>
    <t>Гуляш мясной</t>
  </si>
  <si>
    <t>с тушеной свеклой</t>
  </si>
  <si>
    <t xml:space="preserve">Голубец ленивый </t>
  </si>
  <si>
    <t>с зелёным горошком,</t>
  </si>
  <si>
    <t>Повидло</t>
  </si>
  <si>
    <t xml:space="preserve">Пудинг творожно-манный с изюмом </t>
  </si>
  <si>
    <t>Салат из вареных овощей</t>
  </si>
  <si>
    <t>Рогалик творожный</t>
  </si>
  <si>
    <t xml:space="preserve">Картофельные оладьи со свежей капустой </t>
  </si>
  <si>
    <t xml:space="preserve">Мука пшеничная </t>
  </si>
  <si>
    <t>Булочка "Росинка"</t>
  </si>
  <si>
    <t>Огурцы соленые</t>
  </si>
  <si>
    <t>Кальмары</t>
  </si>
  <si>
    <t>Капуста белокочанная</t>
  </si>
  <si>
    <t>Ватрушка с творогом</t>
  </si>
  <si>
    <t>Масло растительное</t>
  </si>
  <si>
    <t xml:space="preserve">Крупа рисовая </t>
  </si>
  <si>
    <t>Чай с сахаром</t>
  </si>
  <si>
    <t xml:space="preserve">Картофель   с 01.09. по 31.10.-25% </t>
  </si>
  <si>
    <t>Полоска творожная с повидлом</t>
  </si>
  <si>
    <t xml:space="preserve">Горох шлифованный  </t>
  </si>
  <si>
    <t>Салат из моркови с  чесноком и сыром</t>
  </si>
  <si>
    <t>Сыр</t>
  </si>
  <si>
    <t>Кондитерские изделия</t>
  </si>
  <si>
    <t>1-01/1-02</t>
  </si>
  <si>
    <t>№ ТК</t>
  </si>
  <si>
    <t>1-03/1-04</t>
  </si>
  <si>
    <t>1-05/1-06</t>
  </si>
  <si>
    <t>1-07/1-08</t>
  </si>
  <si>
    <t>1-09/1-10</t>
  </si>
  <si>
    <t>1-11/1-12</t>
  </si>
  <si>
    <t>1-13/1-14</t>
  </si>
  <si>
    <t>1-15/1-16</t>
  </si>
  <si>
    <t>1-17/1-18</t>
  </si>
  <si>
    <t>1-19/1-20</t>
  </si>
  <si>
    <t>1-21/1-22</t>
  </si>
  <si>
    <t>1-23/1-24</t>
  </si>
  <si>
    <t>2-01/2-02</t>
  </si>
  <si>
    <t>2-03/2-04</t>
  </si>
  <si>
    <t>2-05/2-06</t>
  </si>
  <si>
    <t>2-07/2-08</t>
  </si>
  <si>
    <t>2-09/2-10</t>
  </si>
  <si>
    <t>2-11/2-12</t>
  </si>
  <si>
    <t>2-13/2-14</t>
  </si>
  <si>
    <t>2-15/2-16</t>
  </si>
  <si>
    <t>2-17/2-18</t>
  </si>
  <si>
    <t>2-19/2-20</t>
  </si>
  <si>
    <t>2-21/2-22</t>
  </si>
  <si>
    <t>3-01/3-02</t>
  </si>
  <si>
    <t>3-03/3-04</t>
  </si>
  <si>
    <t>3-05/3-06</t>
  </si>
  <si>
    <t>3-07/3-08</t>
  </si>
  <si>
    <t>3-11/3-12</t>
  </si>
  <si>
    <t>3-13/3-14</t>
  </si>
  <si>
    <t>3-15/3-16</t>
  </si>
  <si>
    <t>3-25/3-26</t>
  </si>
  <si>
    <t>1-25/1-26</t>
  </si>
  <si>
    <t>Плоды свежие</t>
  </si>
  <si>
    <t>4-01/4-02</t>
  </si>
  <si>
    <t>4-03/4-04</t>
  </si>
  <si>
    <t>4-05/4-06</t>
  </si>
  <si>
    <t>4-07/4-08</t>
  </si>
  <si>
    <t>4-09/4-10</t>
  </si>
  <si>
    <t>4-11/4-12</t>
  </si>
  <si>
    <t>4-13/4-14</t>
  </si>
  <si>
    <t>4-15/4-16</t>
  </si>
  <si>
    <t>4-17/4-18</t>
  </si>
  <si>
    <t>4-19/4-20</t>
  </si>
  <si>
    <t>4-21/4-22</t>
  </si>
  <si>
    <t>4-23/4-24</t>
  </si>
  <si>
    <t>4-25/4-26</t>
  </si>
  <si>
    <t>5-01/5-02</t>
  </si>
  <si>
    <t>5-03/4-04</t>
  </si>
  <si>
    <t>5-05/5-06</t>
  </si>
  <si>
    <t>5-07/5-08</t>
  </si>
  <si>
    <t>5-09/5-10</t>
  </si>
  <si>
    <t>5-11/5-12</t>
  </si>
  <si>
    <t>5-13/5-14</t>
  </si>
  <si>
    <t>5-15/5-16</t>
  </si>
  <si>
    <t>5-17/5-18</t>
  </si>
  <si>
    <t>5-19/5-20</t>
  </si>
  <si>
    <t>5-23/5-24</t>
  </si>
  <si>
    <t>6-01/6-02</t>
  </si>
  <si>
    <t>6-03/6-04</t>
  </si>
  <si>
    <t>6-05/6-06</t>
  </si>
  <si>
    <t>6-07/6-08</t>
  </si>
  <si>
    <t>6-09/6-10</t>
  </si>
  <si>
    <t>6-11/6-12</t>
  </si>
  <si>
    <t>6-13/6-14</t>
  </si>
  <si>
    <t>6-15/6-16</t>
  </si>
  <si>
    <t>6-17/6-18</t>
  </si>
  <si>
    <t>6-19/6-20</t>
  </si>
  <si>
    <t>6-21/6-22</t>
  </si>
  <si>
    <t>6-23/6-24</t>
  </si>
  <si>
    <t>7-01/7-02</t>
  </si>
  <si>
    <t>7-03/7-04</t>
  </si>
  <si>
    <t>7-05/7-06</t>
  </si>
  <si>
    <t>7-7/7-08</t>
  </si>
  <si>
    <t>7-11/7-12</t>
  </si>
  <si>
    <t>7-13/7-14</t>
  </si>
  <si>
    <t>7-15/7-16</t>
  </si>
  <si>
    <t>7-17/7-18</t>
  </si>
  <si>
    <t>7-19/7-20</t>
  </si>
  <si>
    <t>7-21/7-22</t>
  </si>
  <si>
    <t>7-23/7-24</t>
  </si>
  <si>
    <t>7-25/7-26</t>
  </si>
  <si>
    <t>8-01/8-02</t>
  </si>
  <si>
    <t>8-03/8-04</t>
  </si>
  <si>
    <t>8-05/8-06</t>
  </si>
  <si>
    <t>8-07/8-08</t>
  </si>
  <si>
    <t>8-11/8-12</t>
  </si>
  <si>
    <t>8-13/8-14</t>
  </si>
  <si>
    <t>8-15/8-16</t>
  </si>
  <si>
    <t>8-17/8-18</t>
  </si>
  <si>
    <t>8-19/8-20</t>
  </si>
  <si>
    <t>8-23/8-24</t>
  </si>
  <si>
    <t>Кисель апельсиновый</t>
  </si>
  <si>
    <t>9-01/9-02</t>
  </si>
  <si>
    <t>9-03/9-04</t>
  </si>
  <si>
    <t>9-07/9-08</t>
  </si>
  <si>
    <t>9-11/9-12</t>
  </si>
  <si>
    <t>9-13/9-14</t>
  </si>
  <si>
    <t>9-15/9-16</t>
  </si>
  <si>
    <t>9-17/9-18</t>
  </si>
  <si>
    <t>9-19/9-20</t>
  </si>
  <si>
    <t>9-21/9-22</t>
  </si>
  <si>
    <t>10-01/10-02</t>
  </si>
  <si>
    <t>10-07/10-08</t>
  </si>
  <si>
    <t>10-09/10-10</t>
  </si>
  <si>
    <t>10-11/10-12</t>
  </si>
  <si>
    <t>10-13/10-14</t>
  </si>
  <si>
    <t>10-15/10-16</t>
  </si>
  <si>
    <t>11-01/11-02</t>
  </si>
  <si>
    <t>11-03/11-04</t>
  </si>
  <si>
    <t>11-05/11-06</t>
  </si>
  <si>
    <t>11-07/11-08</t>
  </si>
  <si>
    <t>11-09/11-10</t>
  </si>
  <si>
    <t>11-11/11-12</t>
  </si>
  <si>
    <t>11-13/11-14</t>
  </si>
  <si>
    <t>11-15/11-16</t>
  </si>
  <si>
    <t>11-17/11-18</t>
  </si>
  <si>
    <t>11-19/11-20</t>
  </si>
  <si>
    <t>11-21/11-22</t>
  </si>
  <si>
    <t>12-01/12-02</t>
  </si>
  <si>
    <t>12-03/12-04</t>
  </si>
  <si>
    <t>12-05/12-06</t>
  </si>
  <si>
    <t>12-07/12-08</t>
  </si>
  <si>
    <t>12-09/12-10</t>
  </si>
  <si>
    <t>12-11/12-12</t>
  </si>
  <si>
    <t>12-13/12-14</t>
  </si>
  <si>
    <t>12-17/12-18</t>
  </si>
  <si>
    <t>12-19/12-20</t>
  </si>
  <si>
    <t>12-21/12-22</t>
  </si>
  <si>
    <t>12-25/12-26</t>
  </si>
  <si>
    <t>13-01/13-02</t>
  </si>
  <si>
    <t>13-03/13-04</t>
  </si>
  <si>
    <t>13-05/13-06</t>
  </si>
  <si>
    <t>13-07/13-08</t>
  </si>
  <si>
    <t>13-09/13-10</t>
  </si>
  <si>
    <t>13-11/13-12</t>
  </si>
  <si>
    <t>13-13/13-14</t>
  </si>
  <si>
    <t>13-15/13-16</t>
  </si>
  <si>
    <t>13-17/13-18</t>
  </si>
  <si>
    <t>13-19/13-20</t>
  </si>
  <si>
    <t>13-21/13-22</t>
  </si>
  <si>
    <t>13-23/13-24</t>
  </si>
  <si>
    <t>14-01/14-02</t>
  </si>
  <si>
    <t>14-03/14-04</t>
  </si>
  <si>
    <t>14-05/14-06</t>
  </si>
  <si>
    <t>14-07/14-08</t>
  </si>
  <si>
    <t>14-11/14-12</t>
  </si>
  <si>
    <t>14-13/14-14</t>
  </si>
  <si>
    <t>14-15/14-16</t>
  </si>
  <si>
    <t>14-17/14-18</t>
  </si>
  <si>
    <t>14-19/14-20</t>
  </si>
  <si>
    <t>14-21/14-22</t>
  </si>
  <si>
    <t>15-01/15-02</t>
  </si>
  <si>
    <t>15-03/15-04</t>
  </si>
  <si>
    <t>15-05/15-06</t>
  </si>
  <si>
    <t>15-07/15-08</t>
  </si>
  <si>
    <t>15-11/15-12</t>
  </si>
  <si>
    <t>15-13/15-14</t>
  </si>
  <si>
    <t>15-15/15-16</t>
  </si>
  <si>
    <t>15-17/15-18</t>
  </si>
  <si>
    <t>15-21/15-22</t>
  </si>
  <si>
    <t>15-23/15-24</t>
  </si>
  <si>
    <t>15-25/15-26</t>
  </si>
  <si>
    <t>16-01/16-02</t>
  </si>
  <si>
    <t>16-03/16-04</t>
  </si>
  <si>
    <t>16-05/16-06</t>
  </si>
  <si>
    <t>16-07/16-08</t>
  </si>
  <si>
    <t>16-09/16-10</t>
  </si>
  <si>
    <t>16-11/16-12</t>
  </si>
  <si>
    <t>16-13/16-14</t>
  </si>
  <si>
    <t>16-19/16-20</t>
  </si>
  <si>
    <t>16-21/16-22</t>
  </si>
  <si>
    <t>16-23/16-24</t>
  </si>
  <si>
    <t>17-01/17-02</t>
  </si>
  <si>
    <t>17-03/17-04</t>
  </si>
  <si>
    <t>17-05/17-06</t>
  </si>
  <si>
    <t>17-07/17-08</t>
  </si>
  <si>
    <t>17-11/17-12</t>
  </si>
  <si>
    <t>17-13/17-14</t>
  </si>
  <si>
    <t>17-15/17-16</t>
  </si>
  <si>
    <t>17-17/17-18</t>
  </si>
  <si>
    <t>17-19/17-20</t>
  </si>
  <si>
    <t>17-21/17-22</t>
  </si>
  <si>
    <t>17-23/17-24</t>
  </si>
  <si>
    <t>18-01/18-02</t>
  </si>
  <si>
    <t>18-03/18-04</t>
  </si>
  <si>
    <t>18-05/18-06</t>
  </si>
  <si>
    <t>18-07/18-08</t>
  </si>
  <si>
    <t>18-09/18-10</t>
  </si>
  <si>
    <t>18-11/18-12</t>
  </si>
  <si>
    <t>18-13/18-14</t>
  </si>
  <si>
    <t>18-15/18-16</t>
  </si>
  <si>
    <t>18-17/18-18</t>
  </si>
  <si>
    <t>18-19/18-20</t>
  </si>
  <si>
    <t>18-21/18-22</t>
  </si>
  <si>
    <t>19-01/19-02</t>
  </si>
  <si>
    <t>19-03/19-04</t>
  </si>
  <si>
    <t>19-05/19-06</t>
  </si>
  <si>
    <t>19-07/19-08</t>
  </si>
  <si>
    <t>19-11/19-12</t>
  </si>
  <si>
    <t>19-13/19-14</t>
  </si>
  <si>
    <t>19-15/19-16</t>
  </si>
  <si>
    <t>19-19/19-20</t>
  </si>
  <si>
    <t>19-21/19-22</t>
  </si>
  <si>
    <t>19-23/19-24</t>
  </si>
  <si>
    <t>19-25/19-26</t>
  </si>
  <si>
    <t>20-01/20-02</t>
  </si>
  <si>
    <t>20-03/20-04</t>
  </si>
  <si>
    <t>20-05/20-06</t>
  </si>
  <si>
    <t>20-07/20-08</t>
  </si>
  <si>
    <t>20-09/20-10</t>
  </si>
  <si>
    <t>20-11/20-12</t>
  </si>
  <si>
    <t>20-13/20-14</t>
  </si>
  <si>
    <t>20-21/20-22</t>
  </si>
  <si>
    <t>20-23/20-24</t>
  </si>
  <si>
    <t>Кисель из свежих ягод</t>
  </si>
  <si>
    <t>Суп  «Харчо» с мясом</t>
  </si>
  <si>
    <t>Суп картофельный с рыбными фрикадельками на рыбном бульоне</t>
  </si>
  <si>
    <t xml:space="preserve">Азу </t>
  </si>
  <si>
    <t xml:space="preserve">брутто </t>
  </si>
  <si>
    <t>брутто</t>
  </si>
  <si>
    <t>нетто</t>
  </si>
  <si>
    <t>Рыба, тушеная в томате с овощами</t>
  </si>
  <si>
    <t>Шанежка наливная</t>
  </si>
  <si>
    <t>Чеснок</t>
  </si>
  <si>
    <t>Фрикадельки из кур</t>
  </si>
  <si>
    <t>Картофельное пюре</t>
  </si>
  <si>
    <t>со шницелем</t>
  </si>
  <si>
    <t xml:space="preserve">с гороховым пюре </t>
  </si>
  <si>
    <t>Суп перловый с мясом и со сметаной</t>
  </si>
  <si>
    <t>Или морковь очищенная (п/ф)</t>
  </si>
  <si>
    <t>Или лук репчатый очищенный (п/ф)</t>
  </si>
  <si>
    <t>Или картофель очищенный (п/ф)</t>
  </si>
  <si>
    <t>Или лук репчатый очищенный (п/ф</t>
  </si>
  <si>
    <t>Или свекла очищенная (п/ф)</t>
  </si>
  <si>
    <t>Лук репчатый х/о-16%</t>
  </si>
  <si>
    <t>Говядина бескостная</t>
  </si>
  <si>
    <t xml:space="preserve">Картофель   с 01.11. по 31.12.-30% </t>
  </si>
  <si>
    <t xml:space="preserve">Картофель   с 01.01. по 28-29.02.-35% </t>
  </si>
  <si>
    <t xml:space="preserve">Картофель   с 01.03. по 31.08.-40% </t>
  </si>
  <si>
    <t>Макаронные изделия, запеченные с сыром</t>
  </si>
  <si>
    <t>Ягоды свежие</t>
  </si>
  <si>
    <t>11-23/11-24</t>
  </si>
  <si>
    <t>Суп   картофельный с мясными фрикадельками</t>
  </si>
  <si>
    <t>Напиток апельсиновый</t>
  </si>
  <si>
    <t>Салат из зеленого горошка с луком репчатым</t>
  </si>
  <si>
    <t>Салат из капусты с кальмарами</t>
  </si>
  <si>
    <t>Горошек консервированный</t>
  </si>
  <si>
    <t>Витамин (мг)</t>
  </si>
  <si>
    <t>Белки, г</t>
  </si>
  <si>
    <t xml:space="preserve">Крупа пшенная </t>
  </si>
  <si>
    <t xml:space="preserve">Капуста  белокочанная </t>
  </si>
  <si>
    <t xml:space="preserve">Огурцы соленые </t>
  </si>
  <si>
    <t>Бефстроганов из говядины</t>
  </si>
  <si>
    <t>с соусом молочным</t>
  </si>
  <si>
    <t>Или капуста очищенная (п/ф)</t>
  </si>
  <si>
    <t xml:space="preserve">Вафли </t>
  </si>
  <si>
    <t xml:space="preserve">Печенье затяжное </t>
  </si>
  <si>
    <t>16-15/15-16</t>
  </si>
  <si>
    <t>16-25/16-26</t>
  </si>
  <si>
    <t>Картофель тушёный с мясом</t>
  </si>
  <si>
    <t>10-03/10-04</t>
  </si>
  <si>
    <t>10-05/10-06</t>
  </si>
  <si>
    <t>Коржик молочный</t>
  </si>
  <si>
    <t>Чай с лимоном</t>
  </si>
  <si>
    <t>2-23/2-24</t>
  </si>
  <si>
    <t>Рассольник  с мясом и со сметаной</t>
  </si>
  <si>
    <t>с мясной котлетой</t>
  </si>
  <si>
    <t>Компот из сухофруктов</t>
  </si>
  <si>
    <t>3-17/3-18</t>
  </si>
  <si>
    <t>3-21/3-22</t>
  </si>
  <si>
    <t>Пирожок с капустой</t>
  </si>
  <si>
    <t>3-19/3-20</t>
  </si>
  <si>
    <t>Кисель из кураги</t>
  </si>
  <si>
    <t>Борщ с мясом и со сметаной</t>
  </si>
  <si>
    <t>Печень по-строгановски</t>
  </si>
  <si>
    <t>Макароны отварные</t>
  </si>
  <si>
    <t xml:space="preserve">Печень  </t>
  </si>
  <si>
    <t>Компот из чернослива</t>
  </si>
  <si>
    <t>Салат картофельный с зеленым горошком</t>
  </si>
  <si>
    <t>Бигус с курицей</t>
  </si>
  <si>
    <t>5-25/5-26</t>
  </si>
  <si>
    <t>2-27/2-28</t>
  </si>
  <si>
    <t>Чай с молоком</t>
  </si>
  <si>
    <t>Зразы картофельные с яйцом</t>
  </si>
  <si>
    <t>6-25/6-26</t>
  </si>
  <si>
    <t>Свекольник  с мясом и со сметаной</t>
  </si>
  <si>
    <t>Сельдь "по-домашнему"</t>
  </si>
  <si>
    <t>Сельдь с/с</t>
  </si>
  <si>
    <t xml:space="preserve">Салат "Рубин"                                                                                     </t>
  </si>
  <si>
    <t>Суп  "Здоровье" с мясом и со сметаной</t>
  </si>
  <si>
    <t>Каша гречневая рассыпчатая с мясом</t>
  </si>
  <si>
    <t>Компот из свежих фруктов</t>
  </si>
  <si>
    <t>10-17/10-18</t>
  </si>
  <si>
    <t>10-21/10-22</t>
  </si>
  <si>
    <t>10-19/10-20</t>
  </si>
  <si>
    <t>10-23/10-24</t>
  </si>
  <si>
    <t>Кофейный напиток на цельном молоке</t>
  </si>
  <si>
    <t>9-23/9-24</t>
  </si>
  <si>
    <t>10-25/10-26</t>
  </si>
  <si>
    <t>12-23/12-24</t>
  </si>
  <si>
    <t>14-23/14-24</t>
  </si>
  <si>
    <t>Мясная котлета</t>
  </si>
  <si>
    <t>со сложным гарниром</t>
  </si>
  <si>
    <t>соус красный основной</t>
  </si>
  <si>
    <t>Салат из моркови с курагой, изюмом, яблоками</t>
  </si>
  <si>
    <t>с соусом сметанным</t>
  </si>
  <si>
    <t>Запеканка овощная с яйцом</t>
  </si>
  <si>
    <t>Суп овощной с мясом и со сметаной</t>
  </si>
  <si>
    <t xml:space="preserve"> с полосатой кашей </t>
  </si>
  <si>
    <t>Суп из рыбных консервов</t>
  </si>
  <si>
    <t>Консерва рыбная</t>
  </si>
  <si>
    <t>17-25/17-26</t>
  </si>
  <si>
    <t>Щи по-уральски  с мясом и со сметаной</t>
  </si>
  <si>
    <t>18-25/18-26</t>
  </si>
  <si>
    <t>8-21/8-22</t>
  </si>
  <si>
    <t>20-17/20-18</t>
  </si>
  <si>
    <t>20-25/20-26</t>
  </si>
  <si>
    <t>Говядина на кости</t>
  </si>
  <si>
    <t xml:space="preserve">Или капуста очищенная (п/ф) </t>
  </si>
  <si>
    <t>Дрожжи прессованные</t>
  </si>
  <si>
    <t xml:space="preserve">Кальмары   </t>
  </si>
  <si>
    <t>Молоко сгущеннное</t>
  </si>
  <si>
    <t xml:space="preserve">Морковь  с 1.09-31.12, х/о 20%
</t>
  </si>
  <si>
    <t>Морковь 01.01-31.08, х/о-25%</t>
  </si>
  <si>
    <t>19-17/19-18</t>
  </si>
  <si>
    <t>Лук репчатый, х/о-16%</t>
  </si>
  <si>
    <t>УЖИН</t>
  </si>
  <si>
    <t>Кисломолочный продукт</t>
  </si>
  <si>
    <t>1-27/1-28</t>
  </si>
  <si>
    <t>3-27/3-28</t>
  </si>
  <si>
    <t>4-29/4-30</t>
  </si>
  <si>
    <t>6-27/6-28</t>
  </si>
  <si>
    <t>7-27/7-28</t>
  </si>
  <si>
    <t>8-25/8-26</t>
  </si>
  <si>
    <t>9-25/9-26</t>
  </si>
  <si>
    <t>10-27/10-28</t>
  </si>
  <si>
    <t>11-25/11-26</t>
  </si>
  <si>
    <t>12-27/12-28</t>
  </si>
  <si>
    <t>13-27/13-28</t>
  </si>
  <si>
    <t>14-25/14-26</t>
  </si>
  <si>
    <t>15-27/15-28</t>
  </si>
  <si>
    <t>16-27/16-28</t>
  </si>
  <si>
    <t>17-27/17-28</t>
  </si>
  <si>
    <t>18-27/18-28</t>
  </si>
  <si>
    <t>19-27/19-28</t>
  </si>
  <si>
    <t>20-27/20-28</t>
  </si>
  <si>
    <t xml:space="preserve">Кондитерские изделия </t>
  </si>
  <si>
    <t>Печенье сахарное</t>
  </si>
  <si>
    <t>5-21/5-22</t>
  </si>
  <si>
    <t>9-27/9-28</t>
  </si>
  <si>
    <t xml:space="preserve">Пряник </t>
  </si>
  <si>
    <t>11-27/11-28</t>
  </si>
  <si>
    <t>14-27/14-28</t>
  </si>
  <si>
    <t>Каша молочная пшеничная жидкая</t>
  </si>
  <si>
    <t>Каша молочная геркулесовая жидкая</t>
  </si>
  <si>
    <t>Каша молочная манная жидкая</t>
  </si>
  <si>
    <t>Каша молочная рисовая жидкая</t>
  </si>
  <si>
    <t>Каша молочная манная жидкая с изюмом</t>
  </si>
  <si>
    <t xml:space="preserve">Каша "Солнышко" </t>
  </si>
  <si>
    <t>Каша гречневая вязкая</t>
  </si>
  <si>
    <t>Суп пшенный молочный</t>
  </si>
  <si>
    <t>Суп гречневый  молочный</t>
  </si>
  <si>
    <t>Суп ячневый молочный</t>
  </si>
  <si>
    <t>Суп пшеничный молочный</t>
  </si>
  <si>
    <t>Суп рисовый молочный</t>
  </si>
  <si>
    <t>13-25/13-26</t>
  </si>
  <si>
    <t>Рыба запеченная с картофелем по-русски</t>
  </si>
  <si>
    <t>Салат из свеклы с сыром и чесноком</t>
  </si>
  <si>
    <t xml:space="preserve">Печенье сахарное </t>
  </si>
  <si>
    <t>Свекла с 1.09-31.12, х/о 20%</t>
  </si>
  <si>
    <t xml:space="preserve">Свекла с 01.01-31.08, х/о-25%     </t>
  </si>
  <si>
    <t>Гоярчий бутерброд</t>
  </si>
  <si>
    <t xml:space="preserve">Суп с клецками </t>
  </si>
  <si>
    <t xml:space="preserve">Каша "Дружба" </t>
  </si>
  <si>
    <t>Котлета куриная</t>
  </si>
  <si>
    <t>Сельдь с луком репчатым</t>
  </si>
  <si>
    <t>Филе рыбы</t>
  </si>
  <si>
    <t>Каша молочная ячневая жидкая</t>
  </si>
  <si>
    <t xml:space="preserve">Салат «Полевой»  </t>
  </si>
  <si>
    <t>Соус молочный</t>
  </si>
  <si>
    <t>Макаронные изделия отварные</t>
  </si>
  <si>
    <t xml:space="preserve">  </t>
  </si>
  <si>
    <t>Выход блюда</t>
  </si>
  <si>
    <t>Горячий бутерброд</t>
  </si>
  <si>
    <t>8-27/8-28</t>
  </si>
  <si>
    <t>8-09/8-10</t>
  </si>
  <si>
    <t>Энергетическая ценность (ккал)</t>
  </si>
  <si>
    <t>Салат "Витаминный"</t>
  </si>
  <si>
    <t>3-23/3-24</t>
  </si>
  <si>
    <t>3-29/3-30</t>
  </si>
  <si>
    <t>Соус красный основной</t>
  </si>
  <si>
    <t>Суп «Полевой» с мясом и со сметаной</t>
  </si>
  <si>
    <t>20-19/20-20</t>
  </si>
  <si>
    <t>Рассольник  по -ленинградски с мясом и со сметаной</t>
  </si>
  <si>
    <t xml:space="preserve">Крупа перловая </t>
  </si>
  <si>
    <t>Суп овощной со сметаной</t>
  </si>
  <si>
    <t>Помидоры консервированные</t>
  </si>
  <si>
    <t>Суп рисовый с помидорами с мясом</t>
  </si>
  <si>
    <t xml:space="preserve">Запеканка творожно-манная </t>
  </si>
  <si>
    <t>с соусом томатным</t>
  </si>
  <si>
    <t>Салат картофельный с луком репчатым</t>
  </si>
  <si>
    <t xml:space="preserve">Оладьи </t>
  </si>
  <si>
    <t>Салат овощной с чесноком</t>
  </si>
  <si>
    <t>Со сложны гарниром</t>
  </si>
  <si>
    <t>соус томатный</t>
  </si>
  <si>
    <t>Молоко кипяченое</t>
  </si>
  <si>
    <t>Вареники ленивые</t>
  </si>
  <si>
    <t>Салат картофельный с кальмарами</t>
  </si>
  <si>
    <t>Жаркое по-домашнему с мясом птицы</t>
  </si>
  <si>
    <t>Овощное рагу с мясом курицы</t>
  </si>
  <si>
    <t>Омлет натуральный</t>
  </si>
  <si>
    <t>4-33/4-34</t>
  </si>
  <si>
    <t xml:space="preserve">Молоко  </t>
  </si>
  <si>
    <t>с оусом молочным сладким</t>
  </si>
  <si>
    <t xml:space="preserve">Котлеты морковные </t>
  </si>
  <si>
    <t>Капуста тушеная</t>
  </si>
  <si>
    <t>Морковь отварная</t>
  </si>
  <si>
    <t>Пампушка с чесноком</t>
  </si>
  <si>
    <t>9-05/9-06</t>
  </si>
  <si>
    <t>5-27/5-28</t>
  </si>
  <si>
    <t>15-19/15-20</t>
  </si>
  <si>
    <t>2-29/2-30</t>
  </si>
  <si>
    <t>Апельсины (фрукты свежие)</t>
  </si>
  <si>
    <t>Груши (фрукты свежие)</t>
  </si>
  <si>
    <t>Яблоки (фрукты свежие)</t>
  </si>
  <si>
    <t>Щи с мясом птицы со сметаной</t>
  </si>
  <si>
    <t>Суп перловый с мясом птицы со сметаной</t>
  </si>
  <si>
    <t>Суп "Шахтерский" с мясом птицы</t>
  </si>
  <si>
    <t>Суп с клецками с мясом птицы</t>
  </si>
  <si>
    <t>Суп  гороховый с мясом птицы</t>
  </si>
  <si>
    <t>Свекольник  с мясом птицы со сметаной</t>
  </si>
  <si>
    <t>Суп с клёцками  с мясом птицы</t>
  </si>
  <si>
    <t>Суп-лапша домашняя с мясом птицы</t>
  </si>
  <si>
    <t>Рыба запеченная с луком по-ленинградски</t>
  </si>
  <si>
    <t>Рулет или запеканка овощная</t>
  </si>
  <si>
    <t>с макаронными изделиями отварными</t>
  </si>
  <si>
    <t xml:space="preserve">Макаронные изделия </t>
  </si>
  <si>
    <t>3-31/3-32</t>
  </si>
  <si>
    <t>Салат из свежих огурцов с перцем</t>
  </si>
  <si>
    <t xml:space="preserve">Огурцы </t>
  </si>
  <si>
    <t>Лук зеленый</t>
  </si>
  <si>
    <t>Укроп</t>
  </si>
  <si>
    <t>Перец</t>
  </si>
  <si>
    <t>14-29/14-30</t>
  </si>
  <si>
    <t>Салат из белокочанной капусты с помидорами и огурцами</t>
  </si>
  <si>
    <t>Помидоры</t>
  </si>
  <si>
    <t>Огурцы</t>
  </si>
  <si>
    <t>15-29/15-30</t>
  </si>
  <si>
    <t>Огурцы или помидоры свежие</t>
  </si>
  <si>
    <t>17-29/17-30</t>
  </si>
  <si>
    <t>Салат из свежих помидоров и огурцов</t>
  </si>
  <si>
    <t>19-29/19/30</t>
  </si>
  <si>
    <t>Салат из свежих помидоров с зеленым луком</t>
  </si>
  <si>
    <t>7-29/7-30</t>
  </si>
  <si>
    <t>Салат из свежих помидоров с перецем</t>
  </si>
  <si>
    <t>9-29/9-30</t>
  </si>
  <si>
    <t>Салат из свежих огурцов с зеленым луком</t>
  </si>
  <si>
    <t>18-29/18-30</t>
  </si>
  <si>
    <t>16-29/16-30</t>
  </si>
  <si>
    <t>12-29/12-30</t>
  </si>
  <si>
    <t>20-29/20-30</t>
  </si>
  <si>
    <t xml:space="preserve">ДЕНЬ 1                                                                                                              Наименование блюд и продуктов                                               Возрастная категория: ясли/сад                                                                      Сезон: осенне-летний
</t>
  </si>
  <si>
    <t xml:space="preserve">ДЕНЬ 2                                                                                                              Наименование блюд и продуктов                                               Возрастная категория: ясли/сад                                                                      Сезон: осенне-летний
</t>
  </si>
  <si>
    <t xml:space="preserve">ДЕНЬ 3                                                                                                              Наименование блюд и продуктов                                               Возрастная категория: ясли/сад                                                                      Сезон: осенне-летний
</t>
  </si>
  <si>
    <t xml:space="preserve">ДЕНЬ 4                                                                                                              Наименование блюд и продуктов                                               Возрастная категория: ясли/сад                                                                      Сезон: осенне-летний
</t>
  </si>
  <si>
    <t xml:space="preserve">ДЕНЬ 5                                                                                                              Наименование блюд и продуктов                                               Возрастная категория: ясли/сад                                                                      Сезон: осенне-летний
</t>
  </si>
  <si>
    <t xml:space="preserve">ДЕНЬ 6                                                                                                              Наименование блюд и продуктов                                               Возрастная категория: ясли/сад                                                                      Сезон: осенне-летний
</t>
  </si>
  <si>
    <t xml:space="preserve">ДЕНЬ 7                                                                                                              Наименование блюд и продуктов                                               Возрастная категория: ясли/сад                                                                      Сезон: осенне-летний
</t>
  </si>
  <si>
    <t xml:space="preserve">ДЕНЬ 8                                                                                                              Наименование блюд и продуктов                                               Возрастная категория: ясли/сад                                                                      Сезон: осенне-летний
</t>
  </si>
  <si>
    <t xml:space="preserve">ДЕНЬ 9                                                                                                              Наименование блюд и продуктов                                               Возрастная категория: ясли/сад                                                                      Сезон: осенне-летний
</t>
  </si>
  <si>
    <t xml:space="preserve">ДЕНЬ 10                                                                                                              Наименование блюд и продуктов                                               Возрастная категория: ясли/сад                                                                      Сезон: осенне-летний
</t>
  </si>
  <si>
    <t xml:space="preserve">ДЕНЬ 11                                                                                                              Наименование блюд и продуктов                                               Возрастная категория: ясли/сад                                                                      Сезон: осенне-летний
</t>
  </si>
  <si>
    <t xml:space="preserve">ДЕНЬ 12                                                                                                              Наименование блюд и продуктов                                               Возрастная категория: ясли/сад                                                                      Сезон: осенне-летний
</t>
  </si>
  <si>
    <t xml:space="preserve">ДЕНЬ 13                                                                                                              Наименование блюд и продуктов                                               Возрастная категория: ясли/сад                                                                      Сезон: осенне-летний
</t>
  </si>
  <si>
    <t xml:space="preserve">ДЕНЬ 14                                                                                                              Наименование блюд и продуктов                                               Возрастная категория: ясли/сад                                                                      Сезон: осенне-летний
</t>
  </si>
  <si>
    <t xml:space="preserve">ДЕНЬ 15                                                                                                              Наименование блюд и продуктов                                               Возрастная категория: ясли/сад                                                                      Сезон: осенне-летний
</t>
  </si>
  <si>
    <t xml:space="preserve">ДЕНЬ 16                                                                                                             Наименование блюд и продуктов                                               Возрастная категория: ясли/сад                                                                      Сезон: осенне-летний
</t>
  </si>
  <si>
    <t xml:space="preserve">ДЕНЬ 17                                                                                                              Наименование блюд и продуктов                                               Возрастная категория: ясли/сад                                                                      Сезон: осенне-летний
</t>
  </si>
  <si>
    <t xml:space="preserve">ДЕНЬ 18                                                                                                              Наименование блюд и продуктов                                               Возрастная категория: ясли/сад                                                                      Сезон: осенне-летний
</t>
  </si>
  <si>
    <t xml:space="preserve">ДЕНЬ 19                                                                                                              Наименование блюд и продуктов                                               Возрастная категория: ясли/сад                                                                      Сезон: осенне-летний
</t>
  </si>
  <si>
    <t xml:space="preserve">ДЕНЬ 20                                                                                                             Наименование блюд и продуктов                                               Возрастная категория: ясли/сад                                                                      Сезон: осенне-летний
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</si>
</sst>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[$-FC19]d\ mmmm\ yyyy\ &quot;г.&quot;"/>
    <numFmt numFmtId="179" formatCode="#,##0.00_р_.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3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33">
    <xf numFmtId="0" fontId="0" fillId="0" borderId="0" xfId="0" applyFont="1" applyAlignment="1">
      <alignment/>
    </xf>
    <xf numFmtId="0" fontId="40" fillId="0" borderId="0" xfId="0" applyFont="1" applyFill="1" applyBorder="1" applyAlignment="1">
      <alignment/>
    </xf>
    <xf numFmtId="0" fontId="40" fillId="0" borderId="0" xfId="0" applyFont="1" applyAlignment="1">
      <alignment/>
    </xf>
    <xf numFmtId="0" fontId="40" fillId="33" borderId="10" xfId="36" applyFont="1" applyFill="1" applyBorder="1" applyAlignment="1">
      <alignment horizontal="center" vertical="center"/>
    </xf>
    <xf numFmtId="0" fontId="40" fillId="33" borderId="10" xfId="36" applyFont="1" applyFill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 vertical="top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Fill="1" applyBorder="1" applyAlignment="1">
      <alignment vertical="top" wrapText="1"/>
    </xf>
    <xf numFmtId="0" fontId="40" fillId="0" borderId="10" xfId="0" applyFont="1" applyBorder="1" applyAlignment="1">
      <alignment horizontal="center"/>
    </xf>
    <xf numFmtId="0" fontId="40" fillId="33" borderId="10" xfId="0" applyFont="1" applyFill="1" applyBorder="1" applyAlignment="1">
      <alignment horizontal="justify" vertical="center" wrapText="1"/>
    </xf>
    <xf numFmtId="2" fontId="40" fillId="33" borderId="10" xfId="0" applyNumberFormat="1" applyFont="1" applyFill="1" applyBorder="1" applyAlignment="1">
      <alignment horizontal="right" vertical="center" wrapText="1"/>
    </xf>
    <xf numFmtId="2" fontId="40" fillId="34" borderId="10" xfId="0" applyNumberFormat="1" applyFont="1" applyFill="1" applyBorder="1" applyAlignment="1">
      <alignment horizontal="right" vertical="center" wrapText="1"/>
    </xf>
    <xf numFmtId="2" fontId="40" fillId="0" borderId="10" xfId="0" applyNumberFormat="1" applyFont="1" applyBorder="1" applyAlignment="1">
      <alignment horizontal="right"/>
    </xf>
    <xf numFmtId="2" fontId="40" fillId="0" borderId="0" xfId="0" applyNumberFormat="1" applyFont="1" applyFill="1" applyBorder="1" applyAlignment="1">
      <alignment horizontal="right" vertical="top" wrapText="1"/>
    </xf>
    <xf numFmtId="0" fontId="40" fillId="0" borderId="10" xfId="0" applyFont="1" applyBorder="1" applyAlignment="1">
      <alignment horizontal="justify" vertical="center" wrapText="1"/>
    </xf>
    <xf numFmtId="2" fontId="40" fillId="0" borderId="10" xfId="0" applyNumberFormat="1" applyFont="1" applyBorder="1" applyAlignment="1">
      <alignment horizontal="right" vertical="center" wrapText="1"/>
    </xf>
    <xf numFmtId="2" fontId="40" fillId="34" borderId="10" xfId="0" applyNumberFormat="1" applyFont="1" applyFill="1" applyBorder="1" applyAlignment="1">
      <alignment horizontal="right" vertical="center"/>
    </xf>
    <xf numFmtId="0" fontId="40" fillId="35" borderId="10" xfId="0" applyFont="1" applyFill="1" applyBorder="1" applyAlignment="1">
      <alignment/>
    </xf>
    <xf numFmtId="2" fontId="40" fillId="35" borderId="10" xfId="0" applyNumberFormat="1" applyFont="1" applyFill="1" applyBorder="1" applyAlignment="1">
      <alignment horizontal="right"/>
    </xf>
    <xf numFmtId="2" fontId="40" fillId="0" borderId="10" xfId="0" applyNumberFormat="1" applyFont="1" applyBorder="1" applyAlignment="1">
      <alignment horizontal="right" vertical="center"/>
    </xf>
    <xf numFmtId="2" fontId="40" fillId="36" borderId="10" xfId="0" applyNumberFormat="1" applyFont="1" applyFill="1" applyBorder="1" applyAlignment="1">
      <alignment horizontal="right" vertical="center"/>
    </xf>
    <xf numFmtId="0" fontId="40" fillId="17" borderId="10" xfId="0" applyFont="1" applyFill="1" applyBorder="1" applyAlignment="1">
      <alignment/>
    </xf>
    <xf numFmtId="2" fontId="40" fillId="17" borderId="10" xfId="0" applyNumberFormat="1" applyFont="1" applyFill="1" applyBorder="1" applyAlignment="1">
      <alignment horizontal="right" vertical="center" wrapText="1"/>
    </xf>
    <xf numFmtId="2" fontId="40" fillId="0" borderId="0" xfId="0" applyNumberFormat="1" applyFont="1" applyFill="1" applyBorder="1" applyAlignment="1">
      <alignment horizontal="right" vertical="center" wrapText="1"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2" fontId="40" fillId="35" borderId="10" xfId="0" applyNumberFormat="1" applyFont="1" applyFill="1" applyBorder="1" applyAlignment="1">
      <alignment horizontal="right" vertical="center" wrapText="1"/>
    </xf>
    <xf numFmtId="0" fontId="40" fillId="33" borderId="1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right" vertical="center" wrapText="1"/>
    </xf>
    <xf numFmtId="0" fontId="40" fillId="0" borderId="10" xfId="0" applyFont="1" applyBorder="1" applyAlignment="1">
      <alignment vertical="center" wrapText="1"/>
    </xf>
    <xf numFmtId="0" fontId="40" fillId="33" borderId="10" xfId="0" applyFont="1" applyFill="1" applyBorder="1" applyAlignment="1">
      <alignment vertical="center" wrapText="1"/>
    </xf>
    <xf numFmtId="4" fontId="40" fillId="0" borderId="10" xfId="0" applyNumberFormat="1" applyFont="1" applyBorder="1" applyAlignment="1">
      <alignment vertical="center" wrapText="1"/>
    </xf>
    <xf numFmtId="0" fontId="40" fillId="33" borderId="10" xfId="0" applyFont="1" applyFill="1" applyBorder="1" applyAlignment="1">
      <alignment vertical="top" wrapText="1"/>
    </xf>
    <xf numFmtId="2" fontId="40" fillId="33" borderId="10" xfId="0" applyNumberFormat="1" applyFont="1" applyFill="1" applyBorder="1" applyAlignment="1">
      <alignment horizontal="right" vertical="top" wrapText="1"/>
    </xf>
    <xf numFmtId="0" fontId="40" fillId="0" borderId="10" xfId="0" applyFont="1" applyBorder="1" applyAlignment="1">
      <alignment horizontal="justify" vertical="top" wrapText="1"/>
    </xf>
    <xf numFmtId="2" fontId="40" fillId="36" borderId="10" xfId="0" applyNumberFormat="1" applyFont="1" applyFill="1" applyBorder="1" applyAlignment="1">
      <alignment horizontal="right" vertical="center" wrapText="1"/>
    </xf>
    <xf numFmtId="0" fontId="40" fillId="17" borderId="10" xfId="0" applyFont="1" applyFill="1" applyBorder="1" applyAlignment="1">
      <alignment vertical="center" wrapText="1"/>
    </xf>
    <xf numFmtId="0" fontId="40" fillId="35" borderId="10" xfId="0" applyFont="1" applyFill="1" applyBorder="1" applyAlignment="1">
      <alignment horizontal="center"/>
    </xf>
    <xf numFmtId="2" fontId="40" fillId="37" borderId="10" xfId="0" applyNumberFormat="1" applyFont="1" applyFill="1" applyBorder="1" applyAlignment="1">
      <alignment horizontal="right" vertical="center" wrapText="1"/>
    </xf>
    <xf numFmtId="0" fontId="40" fillId="0" borderId="10" xfId="0" applyFont="1" applyFill="1" applyBorder="1" applyAlignment="1">
      <alignment horizontal="justify" vertical="center" wrapText="1"/>
    </xf>
    <xf numFmtId="2" fontId="40" fillId="0" borderId="10" xfId="0" applyNumberFormat="1" applyFont="1" applyFill="1" applyBorder="1" applyAlignment="1">
      <alignment horizontal="right" vertical="center" wrapText="1"/>
    </xf>
    <xf numFmtId="0" fontId="40" fillId="0" borderId="0" xfId="0" applyFont="1" applyFill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left" vertical="top" wrapText="1"/>
    </xf>
    <xf numFmtId="2" fontId="40" fillId="36" borderId="10" xfId="0" applyNumberFormat="1" applyFont="1" applyFill="1" applyBorder="1" applyAlignment="1">
      <alignment horizontal="right"/>
    </xf>
    <xf numFmtId="0" fontId="40" fillId="0" borderId="0" xfId="0" applyFont="1" applyBorder="1" applyAlignment="1">
      <alignment horizontal="center"/>
    </xf>
    <xf numFmtId="2" fontId="40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0" fontId="40" fillId="33" borderId="10" xfId="36" applyFont="1" applyFill="1" applyBorder="1" applyAlignment="1">
      <alignment horizontal="center" vertical="center"/>
    </xf>
    <xf numFmtId="0" fontId="40" fillId="33" borderId="10" xfId="36" applyFont="1" applyFill="1" applyBorder="1" applyAlignment="1">
      <alignment horizontal="center"/>
    </xf>
    <xf numFmtId="0" fontId="40" fillId="0" borderId="0" xfId="0" applyFont="1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2" fontId="40" fillId="33" borderId="10" xfId="0" applyNumberFormat="1" applyFont="1" applyFill="1" applyBorder="1" applyAlignment="1">
      <alignment vertical="center" wrapText="1"/>
    </xf>
    <xf numFmtId="2" fontId="40" fillId="34" borderId="10" xfId="0" applyNumberFormat="1" applyFont="1" applyFill="1" applyBorder="1" applyAlignment="1">
      <alignment vertical="center" wrapText="1"/>
    </xf>
    <xf numFmtId="2" fontId="40" fillId="0" borderId="10" xfId="0" applyNumberFormat="1" applyFont="1" applyBorder="1" applyAlignment="1">
      <alignment/>
    </xf>
    <xf numFmtId="2" fontId="40" fillId="0" borderId="10" xfId="0" applyNumberFormat="1" applyFont="1" applyBorder="1" applyAlignment="1">
      <alignment vertical="center" wrapText="1"/>
    </xf>
    <xf numFmtId="2" fontId="40" fillId="0" borderId="10" xfId="0" applyNumberFormat="1" applyFont="1" applyBorder="1" applyAlignment="1">
      <alignment vertical="top"/>
    </xf>
    <xf numFmtId="0" fontId="40" fillId="35" borderId="10" xfId="0" applyFont="1" applyFill="1" applyBorder="1" applyAlignment="1">
      <alignment horizontal="justify" vertical="top" wrapText="1"/>
    </xf>
    <xf numFmtId="2" fontId="40" fillId="0" borderId="10" xfId="0" applyNumberFormat="1" applyFont="1" applyBorder="1" applyAlignment="1">
      <alignment vertical="center"/>
    </xf>
    <xf numFmtId="2" fontId="40" fillId="35" borderId="10" xfId="0" applyNumberFormat="1" applyFont="1" applyFill="1" applyBorder="1" applyAlignment="1">
      <alignment/>
    </xf>
    <xf numFmtId="2" fontId="40" fillId="34" borderId="10" xfId="0" applyNumberFormat="1" applyFont="1" applyFill="1" applyBorder="1" applyAlignment="1">
      <alignment vertical="center"/>
    </xf>
    <xf numFmtId="2" fontId="40" fillId="36" borderId="10" xfId="0" applyNumberFormat="1" applyFont="1" applyFill="1" applyBorder="1" applyAlignment="1">
      <alignment vertical="center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/>
    </xf>
    <xf numFmtId="2" fontId="40" fillId="33" borderId="10" xfId="0" applyNumberFormat="1" applyFont="1" applyFill="1" applyBorder="1" applyAlignment="1">
      <alignment vertical="top" wrapText="1"/>
    </xf>
    <xf numFmtId="2" fontId="40" fillId="35" borderId="10" xfId="0" applyNumberFormat="1" applyFont="1" applyFill="1" applyBorder="1" applyAlignment="1">
      <alignment vertical="center" wrapText="1"/>
    </xf>
    <xf numFmtId="0" fontId="40" fillId="35" borderId="10" xfId="0" applyFont="1" applyFill="1" applyBorder="1" applyAlignment="1">
      <alignment vertical="top" wrapText="1"/>
    </xf>
    <xf numFmtId="2" fontId="40" fillId="0" borderId="10" xfId="0" applyNumberFormat="1" applyFont="1" applyBorder="1" applyAlignment="1">
      <alignment vertical="top" wrapText="1"/>
    </xf>
    <xf numFmtId="2" fontId="40" fillId="36" borderId="10" xfId="0" applyNumberFormat="1" applyFont="1" applyFill="1" applyBorder="1" applyAlignment="1">
      <alignment vertical="center" wrapText="1"/>
    </xf>
    <xf numFmtId="0" fontId="40" fillId="33" borderId="10" xfId="0" applyFont="1" applyFill="1" applyBorder="1" applyAlignment="1">
      <alignment/>
    </xf>
    <xf numFmtId="2" fontId="40" fillId="33" borderId="10" xfId="0" applyNumberFormat="1" applyFont="1" applyFill="1" applyBorder="1" applyAlignment="1">
      <alignment/>
    </xf>
    <xf numFmtId="0" fontId="40" fillId="33" borderId="10" xfId="53" applyFont="1" applyFill="1" applyBorder="1" applyAlignment="1">
      <alignment horizontal="left" vertical="top" wrapText="1"/>
      <protection/>
    </xf>
    <xf numFmtId="2" fontId="40" fillId="33" borderId="10" xfId="53" applyNumberFormat="1" applyFont="1" applyFill="1" applyBorder="1" applyAlignment="1">
      <alignment vertical="top" wrapText="1"/>
      <protection/>
    </xf>
    <xf numFmtId="0" fontId="40" fillId="35" borderId="10" xfId="53" applyFont="1" applyFill="1" applyBorder="1" applyAlignment="1">
      <alignment vertical="top" wrapText="1"/>
      <protection/>
    </xf>
    <xf numFmtId="2" fontId="40" fillId="0" borderId="10" xfId="53" applyNumberFormat="1" applyFont="1" applyFill="1" applyBorder="1" applyAlignment="1">
      <alignment vertical="center" wrapText="1"/>
      <protection/>
    </xf>
    <xf numFmtId="0" fontId="40" fillId="35" borderId="10" xfId="53" applyFont="1" applyFill="1" applyBorder="1" applyAlignment="1">
      <alignment horizontal="justify" vertical="top" wrapText="1"/>
      <protection/>
    </xf>
    <xf numFmtId="2" fontId="40" fillId="38" borderId="10" xfId="0" applyNumberFormat="1" applyFont="1" applyFill="1" applyBorder="1" applyAlignment="1">
      <alignment vertical="center" wrapText="1"/>
    </xf>
    <xf numFmtId="2" fontId="40" fillId="0" borderId="10" xfId="0" applyNumberFormat="1" applyFont="1" applyFill="1" applyBorder="1" applyAlignment="1">
      <alignment vertical="center" wrapText="1"/>
    </xf>
    <xf numFmtId="2" fontId="40" fillId="36" borderId="10" xfId="0" applyNumberFormat="1" applyFont="1" applyFill="1" applyBorder="1" applyAlignment="1">
      <alignment/>
    </xf>
    <xf numFmtId="2" fontId="40" fillId="0" borderId="0" xfId="0" applyNumberFormat="1" applyFont="1" applyAlignment="1">
      <alignment/>
    </xf>
    <xf numFmtId="0" fontId="40" fillId="17" borderId="10" xfId="36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vertical="center" wrapText="1"/>
    </xf>
    <xf numFmtId="0" fontId="40" fillId="35" borderId="10" xfId="0" applyFont="1" applyFill="1" applyBorder="1" applyAlignment="1">
      <alignment horizontal="justify" vertical="center" wrapText="1"/>
    </xf>
    <xf numFmtId="0" fontId="40" fillId="33" borderId="10" xfId="53" applyFont="1" applyFill="1" applyBorder="1" applyAlignment="1">
      <alignment vertical="top" wrapText="1"/>
      <protection/>
    </xf>
    <xf numFmtId="2" fontId="40" fillId="0" borderId="10" xfId="53" applyNumberFormat="1" applyFont="1" applyFill="1" applyBorder="1" applyAlignment="1">
      <alignment vertical="top" wrapText="1"/>
      <protection/>
    </xf>
    <xf numFmtId="2" fontId="40" fillId="35" borderId="10" xfId="53" applyNumberFormat="1" applyFont="1" applyFill="1" applyBorder="1" applyAlignment="1">
      <alignment vertical="top" wrapText="1"/>
      <protection/>
    </xf>
    <xf numFmtId="2" fontId="40" fillId="36" borderId="11" xfId="0" applyNumberFormat="1" applyFont="1" applyFill="1" applyBorder="1" applyAlignment="1">
      <alignment/>
    </xf>
    <xf numFmtId="0" fontId="40" fillId="0" borderId="10" xfId="0" applyFont="1" applyBorder="1" applyAlignment="1">
      <alignment horizontal="left"/>
    </xf>
    <xf numFmtId="4" fontId="40" fillId="0" borderId="10" xfId="0" applyNumberFormat="1" applyFont="1" applyBorder="1" applyAlignment="1">
      <alignment horizontal="center"/>
    </xf>
    <xf numFmtId="0" fontId="40" fillId="0" borderId="10" xfId="0" applyNumberFormat="1" applyFont="1" applyBorder="1" applyAlignment="1">
      <alignment/>
    </xf>
    <xf numFmtId="0" fontId="40" fillId="35" borderId="10" xfId="53" applyFont="1" applyFill="1" applyBorder="1" applyAlignment="1">
      <alignment horizontal="left" vertical="top" wrapText="1"/>
      <protection/>
    </xf>
    <xf numFmtId="2" fontId="40" fillId="0" borderId="10" xfId="0" applyNumberFormat="1" applyFont="1" applyFill="1" applyBorder="1" applyAlignment="1">
      <alignment horizontal="right" vertical="top" wrapText="1"/>
    </xf>
    <xf numFmtId="2" fontId="40" fillId="34" borderId="10" xfId="0" applyNumberFormat="1" applyFont="1" applyFill="1" applyBorder="1" applyAlignment="1">
      <alignment horizontal="center" vertical="center" wrapText="1"/>
    </xf>
    <xf numFmtId="2" fontId="40" fillId="35" borderId="10" xfId="0" applyNumberFormat="1" applyFont="1" applyFill="1" applyBorder="1" applyAlignment="1">
      <alignment/>
    </xf>
    <xf numFmtId="2" fontId="40" fillId="35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/>
    </xf>
    <xf numFmtId="2" fontId="40" fillId="0" borderId="10" xfId="0" applyNumberFormat="1" applyFont="1" applyFill="1" applyBorder="1" applyAlignment="1">
      <alignment/>
    </xf>
    <xf numFmtId="0" fontId="40" fillId="0" borderId="0" xfId="0" applyFont="1" applyAlignment="1">
      <alignment horizontal="left"/>
    </xf>
    <xf numFmtId="4" fontId="40" fillId="0" borderId="0" xfId="0" applyNumberFormat="1" applyFont="1" applyAlignment="1">
      <alignment horizontal="right"/>
    </xf>
    <xf numFmtId="2" fontId="40" fillId="35" borderId="10" xfId="0" applyNumberFormat="1" applyFont="1" applyFill="1" applyBorder="1" applyAlignment="1">
      <alignment horizontal="right" vertical="top" wrapText="1"/>
    </xf>
    <xf numFmtId="4" fontId="40" fillId="0" borderId="0" xfId="0" applyNumberFormat="1" applyFont="1" applyFill="1" applyBorder="1" applyAlignment="1">
      <alignment horizontal="righ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vertical="center"/>
    </xf>
    <xf numFmtId="2" fontId="40" fillId="35" borderId="10" xfId="0" applyNumberFormat="1" applyFont="1" applyFill="1" applyBorder="1" applyAlignment="1">
      <alignment horizontal="right" vertical="center"/>
    </xf>
    <xf numFmtId="2" fontId="40" fillId="0" borderId="10" xfId="0" applyNumberFormat="1" applyFont="1" applyBorder="1" applyAlignment="1">
      <alignment horizontal="right" vertical="top" wrapText="1"/>
    </xf>
    <xf numFmtId="0" fontId="40" fillId="35" borderId="10" xfId="0" applyFont="1" applyFill="1" applyBorder="1" applyAlignment="1">
      <alignment vertical="center" wrapText="1"/>
    </xf>
    <xf numFmtId="0" fontId="40" fillId="33" borderId="10" xfId="0" applyFont="1" applyFill="1" applyBorder="1" applyAlignment="1">
      <alignment vertical="center"/>
    </xf>
    <xf numFmtId="2" fontId="40" fillId="33" borderId="10" xfId="0" applyNumberFormat="1" applyFont="1" applyFill="1" applyBorder="1" applyAlignment="1">
      <alignment horizontal="right" vertical="center"/>
    </xf>
    <xf numFmtId="0" fontId="40" fillId="35" borderId="10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2" fontId="40" fillId="0" borderId="0" xfId="0" applyNumberFormat="1" applyFont="1" applyAlignment="1">
      <alignment horizontal="center" vertical="center"/>
    </xf>
    <xf numFmtId="2" fontId="40" fillId="34" borderId="10" xfId="0" applyNumberFormat="1" applyFont="1" applyFill="1" applyBorder="1" applyAlignment="1">
      <alignment horizontal="right" vertical="top" wrapText="1"/>
    </xf>
    <xf numFmtId="0" fontId="40" fillId="0" borderId="10" xfId="0" applyFont="1" applyFill="1" applyBorder="1" applyAlignment="1">
      <alignment horizontal="center"/>
    </xf>
    <xf numFmtId="0" fontId="40" fillId="35" borderId="10" xfId="0" applyFont="1" applyFill="1" applyBorder="1" applyAlignment="1">
      <alignment horizontal="left" vertical="center" wrapText="1"/>
    </xf>
    <xf numFmtId="0" fontId="40" fillId="35" borderId="10" xfId="53" applyFont="1" applyFill="1" applyBorder="1" applyAlignment="1">
      <alignment horizontal="left" vertical="center" wrapText="1"/>
      <protection/>
    </xf>
    <xf numFmtId="2" fontId="40" fillId="35" borderId="10" xfId="53" applyNumberFormat="1" applyFont="1" applyFill="1" applyBorder="1" applyAlignment="1">
      <alignment horizontal="right" vertical="center" wrapText="1"/>
      <protection/>
    </xf>
    <xf numFmtId="2" fontId="40" fillId="0" borderId="10" xfId="53" applyNumberFormat="1" applyFont="1" applyFill="1" applyBorder="1" applyAlignment="1">
      <alignment horizontal="right" vertical="center" wrapText="1"/>
      <protection/>
    </xf>
    <xf numFmtId="0" fontId="40" fillId="38" borderId="10" xfId="0" applyFont="1" applyFill="1" applyBorder="1" applyAlignment="1">
      <alignment vertical="center" wrapText="1"/>
    </xf>
    <xf numFmtId="0" fontId="40" fillId="0" borderId="0" xfId="0" applyFont="1" applyAlignment="1">
      <alignment horizontal="left" indent="2"/>
    </xf>
    <xf numFmtId="2" fontId="40" fillId="33" borderId="10" xfId="53" applyNumberFormat="1" applyFont="1" applyFill="1" applyBorder="1" applyAlignment="1">
      <alignment horizontal="right" vertical="top" wrapText="1"/>
      <protection/>
    </xf>
    <xf numFmtId="0" fontId="40" fillId="35" borderId="10" xfId="53" applyFont="1" applyFill="1" applyBorder="1" applyAlignment="1">
      <alignment horizontal="center" vertical="center" wrapText="1"/>
      <protection/>
    </xf>
    <xf numFmtId="2" fontId="40" fillId="35" borderId="10" xfId="53" applyNumberFormat="1" applyFont="1" applyFill="1" applyBorder="1" applyAlignment="1">
      <alignment horizontal="left" vertical="center" wrapText="1"/>
      <protection/>
    </xf>
    <xf numFmtId="2" fontId="40" fillId="33" borderId="10" xfId="0" applyNumberFormat="1" applyFont="1" applyFill="1" applyBorder="1" applyAlignment="1">
      <alignment horizontal="left" vertical="center" wrapText="1"/>
    </xf>
    <xf numFmtId="2" fontId="40" fillId="0" borderId="10" xfId="0" applyNumberFormat="1" applyFont="1" applyBorder="1" applyAlignment="1">
      <alignment horizontal="left" vertical="center" wrapText="1"/>
    </xf>
    <xf numFmtId="2" fontId="40" fillId="35" borderId="10" xfId="0" applyNumberFormat="1" applyFont="1" applyFill="1" applyBorder="1" applyAlignment="1">
      <alignment horizontal="left" vertical="center" wrapText="1"/>
    </xf>
    <xf numFmtId="2" fontId="40" fillId="35" borderId="10" xfId="0" applyNumberFormat="1" applyFont="1" applyFill="1" applyBorder="1" applyAlignment="1">
      <alignment horizontal="right" vertical="top"/>
    </xf>
    <xf numFmtId="2" fontId="40" fillId="0" borderId="0" xfId="0" applyNumberFormat="1" applyFont="1" applyAlignment="1">
      <alignment vertical="center"/>
    </xf>
    <xf numFmtId="2" fontId="40" fillId="0" borderId="10" xfId="0" applyNumberFormat="1" applyFont="1" applyBorder="1" applyAlignment="1">
      <alignment horizontal="right" vertical="top"/>
    </xf>
    <xf numFmtId="0" fontId="40" fillId="17" borderId="10" xfId="0" applyFont="1" applyFill="1" applyBorder="1" applyAlignment="1">
      <alignment horizontal="left" vertical="center" wrapText="1"/>
    </xf>
    <xf numFmtId="2" fontId="40" fillId="35" borderId="10" xfId="0" applyNumberFormat="1" applyFont="1" applyFill="1" applyBorder="1" applyAlignment="1">
      <alignment horizontal="center"/>
    </xf>
    <xf numFmtId="2" fontId="40" fillId="35" borderId="10" xfId="0" applyNumberFormat="1" applyFont="1" applyFill="1" applyBorder="1" applyAlignment="1">
      <alignment vertical="center"/>
    </xf>
    <xf numFmtId="0" fontId="40" fillId="0" borderId="10" xfId="53" applyFont="1" applyFill="1" applyBorder="1" applyAlignment="1">
      <alignment horizontal="center"/>
      <protection/>
    </xf>
    <xf numFmtId="0" fontId="40" fillId="38" borderId="10" xfId="0" applyFont="1" applyFill="1" applyBorder="1" applyAlignment="1">
      <alignment horizontal="left" vertical="center" wrapText="1"/>
    </xf>
    <xf numFmtId="2" fontId="40" fillId="36" borderId="12" xfId="0" applyNumberFormat="1" applyFont="1" applyFill="1" applyBorder="1" applyAlignment="1">
      <alignment/>
    </xf>
    <xf numFmtId="0" fontId="40" fillId="33" borderId="0" xfId="0" applyFont="1" applyFill="1" applyBorder="1" applyAlignment="1">
      <alignment vertical="center" wrapText="1"/>
    </xf>
    <xf numFmtId="0" fontId="40" fillId="33" borderId="0" xfId="0" applyFont="1" applyFill="1" applyBorder="1" applyAlignment="1">
      <alignment horizontal="justify" vertical="top" wrapText="1"/>
    </xf>
    <xf numFmtId="4" fontId="40" fillId="0" borderId="10" xfId="0" applyNumberFormat="1" applyFont="1" applyBorder="1" applyAlignment="1">
      <alignment/>
    </xf>
    <xf numFmtId="2" fontId="40" fillId="0" borderId="10" xfId="0" applyNumberFormat="1" applyFont="1" applyBorder="1" applyAlignment="1">
      <alignment horizontal="center"/>
    </xf>
    <xf numFmtId="2" fontId="40" fillId="0" borderId="10" xfId="0" applyNumberFormat="1" applyFont="1" applyBorder="1" applyAlignment="1">
      <alignment horizontal="center" vertical="top"/>
    </xf>
    <xf numFmtId="4" fontId="40" fillId="33" borderId="10" xfId="53" applyNumberFormat="1" applyFont="1" applyFill="1" applyBorder="1" applyAlignment="1">
      <alignment vertical="center" wrapText="1"/>
      <protection/>
    </xf>
    <xf numFmtId="2" fontId="40" fillId="33" borderId="10" xfId="53" applyNumberFormat="1" applyFont="1" applyFill="1" applyBorder="1" applyAlignment="1">
      <alignment vertical="center" wrapText="1"/>
      <protection/>
    </xf>
    <xf numFmtId="0" fontId="40" fillId="35" borderId="10" xfId="53" applyFont="1" applyFill="1" applyBorder="1" applyAlignment="1">
      <alignment horizontal="center" vertical="center"/>
      <protection/>
    </xf>
    <xf numFmtId="4" fontId="40" fillId="35" borderId="10" xfId="53" applyNumberFormat="1" applyFont="1" applyFill="1" applyBorder="1" applyAlignment="1">
      <alignment vertical="center" wrapText="1"/>
      <protection/>
    </xf>
    <xf numFmtId="2" fontId="40" fillId="35" borderId="10" xfId="53" applyNumberFormat="1" applyFont="1" applyFill="1" applyBorder="1" applyAlignment="1">
      <alignment vertical="center" wrapText="1"/>
      <protection/>
    </xf>
    <xf numFmtId="4" fontId="40" fillId="33" borderId="10" xfId="0" applyNumberFormat="1" applyFont="1" applyFill="1" applyBorder="1" applyAlignment="1">
      <alignment vertical="center" wrapText="1"/>
    </xf>
    <xf numFmtId="4" fontId="40" fillId="0" borderId="10" xfId="0" applyNumberFormat="1" applyFont="1" applyBorder="1" applyAlignment="1">
      <alignment vertical="center"/>
    </xf>
    <xf numFmtId="0" fontId="40" fillId="35" borderId="0" xfId="0" applyFont="1" applyFill="1" applyAlignment="1">
      <alignment/>
    </xf>
    <xf numFmtId="4" fontId="40" fillId="0" borderId="0" xfId="0" applyNumberFormat="1" applyFont="1" applyAlignment="1">
      <alignment/>
    </xf>
    <xf numFmtId="2" fontId="40" fillId="0" borderId="0" xfId="0" applyNumberFormat="1" applyFont="1" applyAlignment="1">
      <alignment horizontal="right"/>
    </xf>
    <xf numFmtId="0" fontId="40" fillId="33" borderId="10" xfId="0" applyFont="1" applyFill="1" applyBorder="1" applyAlignment="1">
      <alignment horizontal="left" vertical="center"/>
    </xf>
    <xf numFmtId="0" fontId="40" fillId="17" borderId="10" xfId="0" applyFont="1" applyFill="1" applyBorder="1" applyAlignment="1">
      <alignment horizontal="justify" vertical="center" wrapText="1"/>
    </xf>
    <xf numFmtId="2" fontId="40" fillId="33" borderId="10" xfId="0" applyNumberFormat="1" applyFont="1" applyFill="1" applyBorder="1" applyAlignment="1">
      <alignment horizontal="right"/>
    </xf>
    <xf numFmtId="2" fontId="40" fillId="34" borderId="10" xfId="54" applyNumberFormat="1" applyFont="1" applyFill="1" applyBorder="1" applyAlignment="1">
      <alignment horizontal="right" vertical="top" wrapText="1"/>
      <protection/>
    </xf>
    <xf numFmtId="0" fontId="40" fillId="35" borderId="10" xfId="54" applyFont="1" applyFill="1" applyBorder="1" applyAlignment="1">
      <alignment horizontal="left"/>
      <protection/>
    </xf>
    <xf numFmtId="2" fontId="40" fillId="0" borderId="10" xfId="54" applyNumberFormat="1" applyFont="1" applyFill="1" applyBorder="1" applyAlignment="1">
      <alignment horizontal="right" vertical="top" wrapText="1"/>
      <protection/>
    </xf>
    <xf numFmtId="0" fontId="40" fillId="35" borderId="10" xfId="54" applyFont="1" applyFill="1" applyBorder="1" applyAlignment="1">
      <alignment horizontal="left" vertical="top" wrapText="1"/>
      <protection/>
    </xf>
    <xf numFmtId="0" fontId="40" fillId="0" borderId="10" xfId="0" applyNumberFormat="1" applyFont="1" applyBorder="1" applyAlignment="1">
      <alignment vertical="center"/>
    </xf>
    <xf numFmtId="2" fontId="40" fillId="0" borderId="10" xfId="0" applyNumberFormat="1" applyFont="1" applyBorder="1" applyAlignment="1">
      <alignment horizontal="center" vertical="top" wrapText="1"/>
    </xf>
    <xf numFmtId="4" fontId="40" fillId="0" borderId="10" xfId="0" applyNumberFormat="1" applyFont="1" applyBorder="1" applyAlignment="1">
      <alignment horizontal="center" vertical="center" wrapText="1"/>
    </xf>
    <xf numFmtId="0" fontId="40" fillId="33" borderId="10" xfId="0" applyNumberFormat="1" applyFont="1" applyFill="1" applyBorder="1" applyAlignment="1">
      <alignment horizontal="justify" vertical="center" wrapText="1"/>
    </xf>
    <xf numFmtId="0" fontId="40" fillId="33" borderId="10" xfId="0" applyNumberFormat="1" applyFont="1" applyFill="1" applyBorder="1" applyAlignment="1">
      <alignment vertical="center"/>
    </xf>
    <xf numFmtId="0" fontId="40" fillId="0" borderId="10" xfId="0" applyNumberFormat="1" applyFont="1" applyBorder="1" applyAlignment="1">
      <alignment vertical="center" wrapText="1"/>
    </xf>
    <xf numFmtId="0" fontId="40" fillId="0" borderId="10" xfId="0" applyNumberFormat="1" applyFont="1" applyBorder="1" applyAlignment="1">
      <alignment horizontal="justify" vertical="center" wrapText="1"/>
    </xf>
    <xf numFmtId="0" fontId="40" fillId="33" borderId="10" xfId="0" applyNumberFormat="1" applyFont="1" applyFill="1" applyBorder="1" applyAlignment="1">
      <alignment vertical="center" wrapText="1"/>
    </xf>
    <xf numFmtId="0" fontId="40" fillId="35" borderId="10" xfId="0" applyNumberFormat="1" applyFont="1" applyFill="1" applyBorder="1" applyAlignment="1">
      <alignment horizontal="justify" vertical="center" wrapText="1"/>
    </xf>
    <xf numFmtId="0" fontId="40" fillId="35" borderId="10" xfId="0" applyNumberFormat="1" applyFont="1" applyFill="1" applyBorder="1" applyAlignment="1">
      <alignment vertical="center" wrapText="1"/>
    </xf>
    <xf numFmtId="0" fontId="40" fillId="0" borderId="10" xfId="0" applyNumberFormat="1" applyFont="1" applyBorder="1" applyAlignment="1">
      <alignment horizontal="left" vertical="center" wrapText="1"/>
    </xf>
    <xf numFmtId="0" fontId="40" fillId="35" borderId="10" xfId="0" applyFont="1" applyFill="1" applyBorder="1" applyAlignment="1">
      <alignment horizontal="center" vertical="top"/>
    </xf>
    <xf numFmtId="0" fontId="40" fillId="35" borderId="10" xfId="0" applyFont="1" applyFill="1" applyBorder="1" applyAlignment="1">
      <alignment horizontal="center" vertical="center"/>
    </xf>
    <xf numFmtId="2" fontId="40" fillId="35" borderId="10" xfId="0" applyNumberFormat="1" applyFont="1" applyFill="1" applyBorder="1" applyAlignment="1">
      <alignment vertical="top"/>
    </xf>
    <xf numFmtId="0" fontId="40" fillId="0" borderId="10" xfId="0" applyFont="1" applyFill="1" applyBorder="1" applyAlignment="1">
      <alignment horizontal="left"/>
    </xf>
    <xf numFmtId="0" fontId="40" fillId="0" borderId="10" xfId="0" applyFont="1" applyBorder="1" applyAlignment="1">
      <alignment horizontal="left" vertical="top" wrapText="1"/>
    </xf>
    <xf numFmtId="0" fontId="40" fillId="0" borderId="0" xfId="0" applyFont="1" applyBorder="1" applyAlignment="1">
      <alignment horizontal="left"/>
    </xf>
    <xf numFmtId="0" fontId="40" fillId="33" borderId="0" xfId="0" applyFont="1" applyFill="1" applyBorder="1" applyAlignment="1">
      <alignment horizontal="left" vertical="center" wrapText="1"/>
    </xf>
    <xf numFmtId="4" fontId="40" fillId="33" borderId="13" xfId="0" applyNumberFormat="1" applyFont="1" applyFill="1" applyBorder="1" applyAlignment="1">
      <alignment horizontal="right" vertical="center" wrapText="1"/>
    </xf>
    <xf numFmtId="4" fontId="40" fillId="33" borderId="10" xfId="0" applyNumberFormat="1" applyFont="1" applyFill="1" applyBorder="1" applyAlignment="1">
      <alignment horizontal="right"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left" vertical="center" wrapText="1"/>
    </xf>
    <xf numFmtId="4" fontId="40" fillId="0" borderId="13" xfId="0" applyNumberFormat="1" applyFont="1" applyBorder="1" applyAlignment="1">
      <alignment horizontal="right" vertical="center" wrapText="1"/>
    </xf>
    <xf numFmtId="4" fontId="40" fillId="0" borderId="10" xfId="0" applyNumberFormat="1" applyFont="1" applyBorder="1" applyAlignment="1">
      <alignment horizontal="right" vertical="center" wrapText="1"/>
    </xf>
    <xf numFmtId="0" fontId="40" fillId="33" borderId="10" xfId="0" applyFont="1" applyFill="1" applyBorder="1" applyAlignment="1">
      <alignment horizontal="justify" vertical="center"/>
    </xf>
    <xf numFmtId="2" fontId="40" fillId="0" borderId="10" xfId="0" applyNumberFormat="1" applyFont="1" applyFill="1" applyBorder="1" applyAlignment="1">
      <alignment wrapText="1"/>
    </xf>
    <xf numFmtId="2" fontId="40" fillId="35" borderId="10" xfId="0" applyNumberFormat="1" applyFont="1" applyFill="1" applyBorder="1" applyAlignment="1">
      <alignment vertical="top" wrapText="1"/>
    </xf>
    <xf numFmtId="0" fontId="40" fillId="11" borderId="10" xfId="0" applyFont="1" applyFill="1" applyBorder="1" applyAlignment="1">
      <alignment horizontal="left"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2" fontId="40" fillId="33" borderId="10" xfId="0" applyNumberFormat="1" applyFont="1" applyFill="1" applyBorder="1" applyAlignment="1">
      <alignment horizontal="right" vertical="center" wrapText="1"/>
    </xf>
    <xf numFmtId="2" fontId="40" fillId="34" borderId="10" xfId="0" applyNumberFormat="1" applyFont="1" applyFill="1" applyBorder="1" applyAlignment="1">
      <alignment horizontal="right" vertical="center" wrapText="1"/>
    </xf>
    <xf numFmtId="0" fontId="40" fillId="0" borderId="10" xfId="0" applyFont="1" applyBorder="1" applyAlignment="1">
      <alignment horizontal="justify" vertical="center" wrapText="1"/>
    </xf>
    <xf numFmtId="2" fontId="40" fillId="0" borderId="10" xfId="0" applyNumberFormat="1" applyFont="1" applyBorder="1" applyAlignment="1">
      <alignment horizontal="right" vertical="center" wrapText="1"/>
    </xf>
    <xf numFmtId="2" fontId="40" fillId="34" borderId="10" xfId="0" applyNumberFormat="1" applyFont="1" applyFill="1" applyBorder="1" applyAlignment="1">
      <alignment horizontal="right" vertical="center"/>
    </xf>
    <xf numFmtId="2" fontId="40" fillId="35" borderId="10" xfId="0" applyNumberFormat="1" applyFont="1" applyFill="1" applyBorder="1" applyAlignment="1">
      <alignment horizontal="right"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0" fillId="33" borderId="10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vertical="center" wrapText="1"/>
    </xf>
    <xf numFmtId="0" fontId="40" fillId="33" borderId="10" xfId="0" applyFont="1" applyFill="1" applyBorder="1" applyAlignment="1">
      <alignment vertical="center" wrapText="1"/>
    </xf>
    <xf numFmtId="4" fontId="40" fillId="0" borderId="10" xfId="0" applyNumberFormat="1" applyFont="1" applyBorder="1" applyAlignment="1">
      <alignment vertical="center" wrapText="1"/>
    </xf>
    <xf numFmtId="2" fontId="40" fillId="0" borderId="10" xfId="0" applyNumberFormat="1" applyFont="1" applyFill="1" applyBorder="1" applyAlignment="1">
      <alignment horizontal="right" vertical="center" wrapText="1"/>
    </xf>
    <xf numFmtId="0" fontId="40" fillId="0" borderId="10" xfId="0" applyFont="1" applyBorder="1" applyAlignment="1">
      <alignment horizontal="center" vertical="center" wrapText="1"/>
    </xf>
    <xf numFmtId="2" fontId="40" fillId="36" borderId="10" xfId="0" applyNumberFormat="1" applyFont="1" applyFill="1" applyBorder="1" applyAlignment="1">
      <alignment vertical="center" wrapText="1"/>
    </xf>
    <xf numFmtId="2" fontId="40" fillId="35" borderId="10" xfId="0" applyNumberFormat="1" applyFont="1" applyFill="1" applyBorder="1" applyAlignment="1">
      <alignment horizontal="right" vertical="center"/>
    </xf>
    <xf numFmtId="0" fontId="40" fillId="33" borderId="10" xfId="0" applyFont="1" applyFill="1" applyBorder="1" applyAlignment="1">
      <alignment vertical="center"/>
    </xf>
    <xf numFmtId="2" fontId="40" fillId="33" borderId="10" xfId="0" applyNumberFormat="1" applyFont="1" applyFill="1" applyBorder="1" applyAlignment="1">
      <alignment horizontal="right" vertical="center"/>
    </xf>
    <xf numFmtId="0" fontId="40" fillId="35" borderId="10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horizontal="center"/>
    </xf>
    <xf numFmtId="2" fontId="40" fillId="33" borderId="10" xfId="0" applyNumberFormat="1" applyFont="1" applyFill="1" applyBorder="1" applyAlignment="1">
      <alignment horizontal="right" vertical="center" wrapText="1"/>
    </xf>
    <xf numFmtId="2" fontId="40" fillId="34" borderId="10" xfId="0" applyNumberFormat="1" applyFont="1" applyFill="1" applyBorder="1" applyAlignment="1">
      <alignment horizontal="right" vertical="center" wrapText="1"/>
    </xf>
    <xf numFmtId="2" fontId="40" fillId="0" borderId="10" xfId="0" applyNumberFormat="1" applyFont="1" applyBorder="1" applyAlignment="1">
      <alignment horizontal="right" vertical="center" wrapText="1"/>
    </xf>
    <xf numFmtId="2" fontId="40" fillId="35" borderId="10" xfId="0" applyNumberFormat="1" applyFont="1" applyFill="1" applyBorder="1" applyAlignment="1">
      <alignment horizontal="right"/>
    </xf>
    <xf numFmtId="2" fontId="40" fillId="36" borderId="10" xfId="0" applyNumberFormat="1" applyFont="1" applyFill="1" applyBorder="1" applyAlignment="1">
      <alignment horizontal="right" vertical="center"/>
    </xf>
    <xf numFmtId="0" fontId="40" fillId="17" borderId="10" xfId="0" applyFont="1" applyFill="1" applyBorder="1" applyAlignment="1">
      <alignment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0" fillId="33" borderId="10" xfId="0" applyFont="1" applyFill="1" applyBorder="1" applyAlignment="1">
      <alignment horizontal="left" vertical="center" wrapText="1"/>
    </xf>
    <xf numFmtId="4" fontId="40" fillId="0" borderId="10" xfId="0" applyNumberFormat="1" applyFont="1" applyBorder="1" applyAlignment="1">
      <alignment vertical="center" wrapText="1"/>
    </xf>
    <xf numFmtId="0" fontId="40" fillId="0" borderId="10" xfId="0" applyFont="1" applyFill="1" applyBorder="1" applyAlignment="1">
      <alignment horizontal="justify" vertical="center" wrapText="1"/>
    </xf>
    <xf numFmtId="0" fontId="40" fillId="0" borderId="10" xfId="0" applyFont="1" applyFill="1" applyBorder="1" applyAlignment="1">
      <alignment/>
    </xf>
    <xf numFmtId="2" fontId="40" fillId="33" borderId="10" xfId="53" applyNumberFormat="1" applyFont="1" applyFill="1" applyBorder="1" applyAlignment="1">
      <alignment vertical="top" wrapText="1"/>
      <protection/>
    </xf>
    <xf numFmtId="0" fontId="40" fillId="0" borderId="10" xfId="0" applyFont="1" applyFill="1" applyBorder="1" applyAlignment="1">
      <alignment vertical="center" wrapText="1"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2" fontId="40" fillId="33" borderId="10" xfId="0" applyNumberFormat="1" applyFont="1" applyFill="1" applyBorder="1" applyAlignment="1">
      <alignment horizontal="right" vertical="center" wrapText="1"/>
    </xf>
    <xf numFmtId="2" fontId="40" fillId="34" borderId="10" xfId="0" applyNumberFormat="1" applyFont="1" applyFill="1" applyBorder="1" applyAlignment="1">
      <alignment horizontal="right" vertical="center" wrapText="1"/>
    </xf>
    <xf numFmtId="0" fontId="40" fillId="0" borderId="10" xfId="0" applyFont="1" applyBorder="1" applyAlignment="1">
      <alignment horizontal="justify" vertical="center" wrapText="1"/>
    </xf>
    <xf numFmtId="2" fontId="40" fillId="0" borderId="10" xfId="0" applyNumberFormat="1" applyFont="1" applyBorder="1" applyAlignment="1">
      <alignment horizontal="right" vertical="center" wrapText="1"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2" fontId="40" fillId="35" borderId="10" xfId="0" applyNumberFormat="1" applyFont="1" applyFill="1" applyBorder="1" applyAlignment="1">
      <alignment horizontal="right" vertical="center" wrapText="1"/>
    </xf>
    <xf numFmtId="0" fontId="40" fillId="0" borderId="10" xfId="0" applyFont="1" applyBorder="1" applyAlignment="1">
      <alignment vertical="center" wrapText="1"/>
    </xf>
    <xf numFmtId="0" fontId="40" fillId="33" borderId="10" xfId="0" applyFont="1" applyFill="1" applyBorder="1" applyAlignment="1">
      <alignment vertical="center" wrapText="1"/>
    </xf>
    <xf numFmtId="4" fontId="40" fillId="0" borderId="10" xfId="0" applyNumberFormat="1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/>
    </xf>
    <xf numFmtId="0" fontId="40" fillId="0" borderId="10" xfId="0" applyFont="1" applyFill="1" applyBorder="1" applyAlignment="1">
      <alignment vertical="center" wrapText="1"/>
    </xf>
    <xf numFmtId="2" fontId="40" fillId="35" borderId="10" xfId="0" applyNumberFormat="1" applyFont="1" applyFill="1" applyBorder="1" applyAlignment="1">
      <alignment horizontal="right" vertical="center"/>
    </xf>
    <xf numFmtId="2" fontId="40" fillId="0" borderId="10" xfId="0" applyNumberFormat="1" applyFont="1" applyBorder="1" applyAlignment="1">
      <alignment horizontal="right" vertical="top" wrapText="1"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33" borderId="10" xfId="0" applyFont="1" applyFill="1" applyBorder="1" applyAlignment="1">
      <alignment horizontal="justify" vertical="center" wrapText="1"/>
    </xf>
    <xf numFmtId="2" fontId="40" fillId="33" borderId="10" xfId="0" applyNumberFormat="1" applyFont="1" applyFill="1" applyBorder="1" applyAlignment="1">
      <alignment horizontal="right" vertical="center" wrapText="1"/>
    </xf>
    <xf numFmtId="2" fontId="40" fillId="34" borderId="10" xfId="0" applyNumberFormat="1" applyFont="1" applyFill="1" applyBorder="1" applyAlignment="1">
      <alignment horizontal="right" vertical="center" wrapText="1"/>
    </xf>
    <xf numFmtId="0" fontId="40" fillId="0" borderId="10" xfId="0" applyFont="1" applyBorder="1" applyAlignment="1">
      <alignment horizontal="justify" vertical="center" wrapText="1"/>
    </xf>
    <xf numFmtId="2" fontId="40" fillId="0" borderId="10" xfId="0" applyNumberFormat="1" applyFont="1" applyBorder="1" applyAlignment="1">
      <alignment horizontal="right" vertical="center" wrapText="1"/>
    </xf>
    <xf numFmtId="2" fontId="40" fillId="35" borderId="10" xfId="0" applyNumberFormat="1" applyFont="1" applyFill="1" applyBorder="1" applyAlignment="1">
      <alignment horizontal="right"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2" fontId="40" fillId="35" borderId="10" xfId="0" applyNumberFormat="1" applyFont="1" applyFill="1" applyBorder="1" applyAlignment="1">
      <alignment horizontal="right" vertical="center" wrapText="1"/>
    </xf>
    <xf numFmtId="0" fontId="40" fillId="33" borderId="10" xfId="0" applyFont="1" applyFill="1" applyBorder="1" applyAlignment="1">
      <alignment horizontal="left" vertical="center" wrapText="1"/>
    </xf>
    <xf numFmtId="0" fontId="40" fillId="33" borderId="10" xfId="0" applyFont="1" applyFill="1" applyBorder="1" applyAlignment="1">
      <alignment vertical="center" wrapText="1"/>
    </xf>
    <xf numFmtId="4" fontId="40" fillId="0" borderId="10" xfId="0" applyNumberFormat="1" applyFont="1" applyBorder="1" applyAlignment="1">
      <alignment vertical="center" wrapText="1"/>
    </xf>
    <xf numFmtId="2" fontId="40" fillId="36" borderId="10" xfId="0" applyNumberFormat="1" applyFont="1" applyFill="1" applyBorder="1" applyAlignment="1">
      <alignment horizontal="right" vertical="center" wrapText="1"/>
    </xf>
    <xf numFmtId="0" fontId="40" fillId="35" borderId="10" xfId="0" applyFont="1" applyFill="1" applyBorder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2" fontId="40" fillId="33" borderId="10" xfId="0" applyNumberFormat="1" applyFont="1" applyFill="1" applyBorder="1" applyAlignment="1">
      <alignment vertical="center" wrapText="1"/>
    </xf>
    <xf numFmtId="2" fontId="40" fillId="34" borderId="10" xfId="0" applyNumberFormat="1" applyFont="1" applyFill="1" applyBorder="1" applyAlignment="1">
      <alignment vertical="center" wrapText="1"/>
    </xf>
    <xf numFmtId="2" fontId="40" fillId="0" borderId="10" xfId="0" applyNumberFormat="1" applyFont="1" applyBorder="1" applyAlignment="1">
      <alignment vertical="center" wrapText="1"/>
    </xf>
    <xf numFmtId="2" fontId="40" fillId="35" borderId="10" xfId="0" applyNumberFormat="1" applyFont="1" applyFill="1" applyBorder="1" applyAlignment="1">
      <alignment/>
    </xf>
    <xf numFmtId="0" fontId="40" fillId="0" borderId="10" xfId="0" applyFont="1" applyFill="1" applyBorder="1" applyAlignment="1">
      <alignment/>
    </xf>
    <xf numFmtId="2" fontId="40" fillId="35" borderId="10" xfId="0" applyNumberFormat="1" applyFont="1" applyFill="1" applyBorder="1" applyAlignment="1">
      <alignment vertical="center" wrapText="1"/>
    </xf>
    <xf numFmtId="0" fontId="40" fillId="0" borderId="10" xfId="0" applyFont="1" applyFill="1" applyBorder="1" applyAlignment="1">
      <alignment vertical="center" wrapText="1"/>
    </xf>
    <xf numFmtId="0" fontId="40" fillId="35" borderId="10" xfId="0" applyFont="1" applyFill="1" applyBorder="1" applyAlignment="1">
      <alignment horizontal="justify" vertical="center" wrapText="1"/>
    </xf>
    <xf numFmtId="2" fontId="40" fillId="35" borderId="10" xfId="0" applyNumberFormat="1" applyFont="1" applyFill="1" applyBorder="1" applyAlignment="1">
      <alignment horizontal="right" vertical="center"/>
    </xf>
    <xf numFmtId="0" fontId="40" fillId="35" borderId="10" xfId="0" applyFont="1" applyFill="1" applyBorder="1" applyAlignment="1">
      <alignment vertical="center" wrapText="1"/>
    </xf>
    <xf numFmtId="4" fontId="40" fillId="33" borderId="10" xfId="0" applyNumberFormat="1" applyFont="1" applyFill="1" applyBorder="1" applyAlignment="1">
      <alignment vertical="center" wrapText="1"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0" fillId="33" borderId="10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vertical="center" wrapText="1"/>
    </xf>
    <xf numFmtId="0" fontId="40" fillId="0" borderId="10" xfId="0" applyFont="1" applyFill="1" applyBorder="1" applyAlignment="1">
      <alignment horizontal="center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4" fontId="40" fillId="0" borderId="10" xfId="0" applyNumberFormat="1" applyFont="1" applyBorder="1" applyAlignment="1">
      <alignment vertical="center" wrapText="1"/>
    </xf>
    <xf numFmtId="2" fontId="40" fillId="33" borderId="10" xfId="0" applyNumberFormat="1" applyFont="1" applyFill="1" applyBorder="1" applyAlignment="1">
      <alignment vertical="center" wrapText="1"/>
    </xf>
    <xf numFmtId="2" fontId="40" fillId="34" borderId="10" xfId="0" applyNumberFormat="1" applyFont="1" applyFill="1" applyBorder="1" applyAlignment="1">
      <alignment vertical="center" wrapText="1"/>
    </xf>
    <xf numFmtId="2" fontId="40" fillId="0" borderId="10" xfId="0" applyNumberFormat="1" applyFont="1" applyBorder="1" applyAlignment="1">
      <alignment vertical="center" wrapText="1"/>
    </xf>
    <xf numFmtId="2" fontId="40" fillId="35" borderId="10" xfId="0" applyNumberFormat="1" applyFont="1" applyFill="1" applyBorder="1" applyAlignment="1">
      <alignment/>
    </xf>
    <xf numFmtId="2" fontId="40" fillId="35" borderId="10" xfId="0" applyNumberFormat="1" applyFont="1" applyFill="1" applyBorder="1" applyAlignment="1">
      <alignment vertical="center" wrapText="1"/>
    </xf>
    <xf numFmtId="0" fontId="40" fillId="33" borderId="10" xfId="0" applyFont="1" applyFill="1" applyBorder="1" applyAlignment="1">
      <alignment/>
    </xf>
    <xf numFmtId="2" fontId="40" fillId="33" borderId="10" xfId="0" applyNumberFormat="1" applyFont="1" applyFill="1" applyBorder="1" applyAlignment="1">
      <alignment/>
    </xf>
    <xf numFmtId="2" fontId="40" fillId="0" borderId="10" xfId="0" applyNumberFormat="1" applyFont="1" applyFill="1" applyBorder="1" applyAlignment="1">
      <alignment vertical="center" wrapText="1"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0" fillId="33" borderId="10" xfId="0" applyFont="1" applyFill="1" applyBorder="1" applyAlignment="1">
      <alignment horizontal="justify" vertical="center" wrapText="1"/>
    </xf>
    <xf numFmtId="2" fontId="40" fillId="33" borderId="10" xfId="0" applyNumberFormat="1" applyFont="1" applyFill="1" applyBorder="1" applyAlignment="1">
      <alignment horizontal="right" vertical="center" wrapText="1"/>
    </xf>
    <xf numFmtId="0" fontId="40" fillId="0" borderId="10" xfId="0" applyFont="1" applyBorder="1" applyAlignment="1">
      <alignment horizontal="justify" vertical="center" wrapText="1"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0" fillId="33" borderId="10" xfId="0" applyFont="1" applyFill="1" applyBorder="1" applyAlignment="1">
      <alignment horizontal="left" vertical="center" wrapText="1"/>
    </xf>
    <xf numFmtId="2" fontId="40" fillId="36" borderId="10" xfId="0" applyNumberFormat="1" applyFont="1" applyFill="1" applyBorder="1" applyAlignment="1">
      <alignment horizontal="right" vertical="center" wrapText="1"/>
    </xf>
    <xf numFmtId="2" fontId="40" fillId="33" borderId="10" xfId="0" applyNumberFormat="1" applyFont="1" applyFill="1" applyBorder="1" applyAlignment="1">
      <alignment vertical="center" wrapText="1"/>
    </xf>
    <xf numFmtId="2" fontId="40" fillId="34" borderId="10" xfId="0" applyNumberFormat="1" applyFont="1" applyFill="1" applyBorder="1" applyAlignment="1">
      <alignment vertical="center" wrapText="1"/>
    </xf>
    <xf numFmtId="2" fontId="40" fillId="0" borderId="10" xfId="0" applyNumberFormat="1" applyFont="1" applyBorder="1" applyAlignment="1">
      <alignment/>
    </xf>
    <xf numFmtId="2" fontId="40" fillId="0" borderId="10" xfId="0" applyNumberFormat="1" applyFont="1" applyBorder="1" applyAlignment="1">
      <alignment vertical="center" wrapText="1"/>
    </xf>
    <xf numFmtId="2" fontId="40" fillId="35" borderId="10" xfId="0" applyNumberFormat="1" applyFont="1" applyFill="1" applyBorder="1" applyAlignment="1">
      <alignment/>
    </xf>
    <xf numFmtId="0" fontId="40" fillId="0" borderId="10" xfId="0" applyFont="1" applyFill="1" applyBorder="1" applyAlignment="1">
      <alignment/>
    </xf>
    <xf numFmtId="2" fontId="40" fillId="35" borderId="10" xfId="0" applyNumberFormat="1" applyFont="1" applyFill="1" applyBorder="1" applyAlignment="1">
      <alignment vertical="center" wrapText="1"/>
    </xf>
    <xf numFmtId="2" fontId="40" fillId="36" borderId="10" xfId="0" applyNumberFormat="1" applyFont="1" applyFill="1" applyBorder="1" applyAlignment="1">
      <alignment vertical="center" wrapText="1"/>
    </xf>
    <xf numFmtId="0" fontId="40" fillId="0" borderId="10" xfId="0" applyFont="1" applyFill="1" applyBorder="1" applyAlignment="1">
      <alignment vertical="center" wrapText="1"/>
    </xf>
    <xf numFmtId="2" fontId="40" fillId="34" borderId="10" xfId="0" applyNumberFormat="1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justify" vertical="center" wrapText="1"/>
    </xf>
    <xf numFmtId="0" fontId="40" fillId="0" borderId="10" xfId="0" applyFont="1" applyBorder="1" applyAlignment="1">
      <alignment horizontal="justify" vertical="center" wrapText="1"/>
    </xf>
    <xf numFmtId="0" fontId="40" fillId="0" borderId="10" xfId="0" applyFont="1" applyFill="1" applyBorder="1" applyAlignment="1">
      <alignment horizontal="left" vertical="center" wrapText="1"/>
    </xf>
    <xf numFmtId="2" fontId="40" fillId="33" borderId="10" xfId="0" applyNumberFormat="1" applyFont="1" applyFill="1" applyBorder="1" applyAlignment="1">
      <alignment vertical="center" wrapText="1"/>
    </xf>
    <xf numFmtId="2" fontId="40" fillId="34" borderId="10" xfId="0" applyNumberFormat="1" applyFont="1" applyFill="1" applyBorder="1" applyAlignment="1">
      <alignment vertical="center" wrapText="1"/>
    </xf>
    <xf numFmtId="2" fontId="40" fillId="0" borderId="10" xfId="0" applyNumberFormat="1" applyFont="1" applyBorder="1" applyAlignment="1">
      <alignment vertical="center" wrapText="1"/>
    </xf>
    <xf numFmtId="2" fontId="40" fillId="35" borderId="10" xfId="0" applyNumberFormat="1" applyFont="1" applyFill="1" applyBorder="1" applyAlignment="1">
      <alignment/>
    </xf>
    <xf numFmtId="0" fontId="40" fillId="0" borderId="10" xfId="0" applyFont="1" applyFill="1" applyBorder="1" applyAlignment="1">
      <alignment/>
    </xf>
    <xf numFmtId="2" fontId="40" fillId="35" borderId="10" xfId="0" applyNumberFormat="1" applyFont="1" applyFill="1" applyBorder="1" applyAlignment="1">
      <alignment vertical="center" wrapText="1"/>
    </xf>
    <xf numFmtId="2" fontId="40" fillId="0" borderId="10" xfId="0" applyNumberFormat="1" applyFont="1" applyBorder="1" applyAlignment="1">
      <alignment vertical="top" wrapText="1"/>
    </xf>
    <xf numFmtId="2" fontId="40" fillId="0" borderId="10" xfId="0" applyNumberFormat="1" applyFont="1" applyFill="1" applyBorder="1" applyAlignment="1">
      <alignment vertical="center" wrapText="1"/>
    </xf>
    <xf numFmtId="0" fontId="40" fillId="0" borderId="10" xfId="0" applyFont="1" applyFill="1" applyBorder="1" applyAlignment="1">
      <alignment vertical="center" wrapText="1"/>
    </xf>
    <xf numFmtId="2" fontId="40" fillId="0" borderId="10" xfId="0" applyNumberFormat="1" applyFont="1" applyFill="1" applyBorder="1" applyAlignment="1">
      <alignment vertical="top" wrapText="1"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33" borderId="10" xfId="0" applyFont="1" applyFill="1" applyBorder="1" applyAlignment="1">
      <alignment horizontal="justify" vertical="center" wrapText="1"/>
    </xf>
    <xf numFmtId="2" fontId="40" fillId="33" borderId="10" xfId="0" applyNumberFormat="1" applyFont="1" applyFill="1" applyBorder="1" applyAlignment="1">
      <alignment horizontal="right" vertical="center" wrapText="1"/>
    </xf>
    <xf numFmtId="2" fontId="40" fillId="34" borderId="10" xfId="0" applyNumberFormat="1" applyFont="1" applyFill="1" applyBorder="1" applyAlignment="1">
      <alignment horizontal="right" vertical="center" wrapText="1"/>
    </xf>
    <xf numFmtId="0" fontId="40" fillId="0" borderId="10" xfId="0" applyFont="1" applyBorder="1" applyAlignment="1">
      <alignment horizontal="justify" vertical="center" wrapText="1"/>
    </xf>
    <xf numFmtId="2" fontId="40" fillId="0" borderId="10" xfId="0" applyNumberFormat="1" applyFont="1" applyBorder="1" applyAlignment="1">
      <alignment horizontal="right" vertical="center" wrapText="1"/>
    </xf>
    <xf numFmtId="2" fontId="40" fillId="34" borderId="10" xfId="0" applyNumberFormat="1" applyFont="1" applyFill="1" applyBorder="1" applyAlignment="1">
      <alignment horizontal="right" vertical="center"/>
    </xf>
    <xf numFmtId="2" fontId="40" fillId="35" borderId="10" xfId="0" applyNumberFormat="1" applyFont="1" applyFill="1" applyBorder="1" applyAlignment="1">
      <alignment horizontal="right"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2" fontId="40" fillId="35" borderId="10" xfId="0" applyNumberFormat="1" applyFont="1" applyFill="1" applyBorder="1" applyAlignment="1">
      <alignment horizontal="right" vertical="center" wrapText="1"/>
    </xf>
    <xf numFmtId="0" fontId="40" fillId="33" borderId="10" xfId="0" applyFont="1" applyFill="1" applyBorder="1" applyAlignment="1">
      <alignment horizontal="left" vertical="center" wrapText="1"/>
    </xf>
    <xf numFmtId="4" fontId="40" fillId="0" borderId="10" xfId="0" applyNumberFormat="1" applyFont="1" applyBorder="1" applyAlignment="1">
      <alignment vertical="center" wrapText="1"/>
    </xf>
    <xf numFmtId="2" fontId="40" fillId="0" borderId="10" xfId="0" applyNumberFormat="1" applyFont="1" applyFill="1" applyBorder="1" applyAlignment="1">
      <alignment horizontal="right" vertical="center" wrapText="1"/>
    </xf>
    <xf numFmtId="0" fontId="40" fillId="0" borderId="10" xfId="0" applyFont="1" applyBorder="1" applyAlignment="1">
      <alignment horizontal="left"/>
    </xf>
    <xf numFmtId="0" fontId="40" fillId="35" borderId="10" xfId="0" applyFont="1" applyFill="1" applyBorder="1" applyAlignment="1">
      <alignment horizontal="left" vertical="top" wrapText="1"/>
    </xf>
    <xf numFmtId="2" fontId="40" fillId="35" borderId="10" xfId="0" applyNumberFormat="1" applyFont="1" applyFill="1" applyBorder="1" applyAlignment="1">
      <alignment horizontal="right" vertical="center"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33" borderId="10" xfId="0" applyFont="1" applyFill="1" applyBorder="1" applyAlignment="1">
      <alignment horizontal="justify" vertical="center" wrapText="1"/>
    </xf>
    <xf numFmtId="2" fontId="40" fillId="33" borderId="10" xfId="0" applyNumberFormat="1" applyFont="1" applyFill="1" applyBorder="1" applyAlignment="1">
      <alignment horizontal="right" vertical="center" wrapText="1"/>
    </xf>
    <xf numFmtId="2" fontId="40" fillId="34" borderId="10" xfId="0" applyNumberFormat="1" applyFont="1" applyFill="1" applyBorder="1" applyAlignment="1">
      <alignment horizontal="right" vertical="center" wrapText="1"/>
    </xf>
    <xf numFmtId="2" fontId="40" fillId="0" borderId="10" xfId="0" applyNumberFormat="1" applyFont="1" applyBorder="1" applyAlignment="1">
      <alignment horizontal="right"/>
    </xf>
    <xf numFmtId="0" fontId="40" fillId="0" borderId="10" xfId="0" applyFont="1" applyBorder="1" applyAlignment="1">
      <alignment horizontal="justify" vertical="center" wrapText="1"/>
    </xf>
    <xf numFmtId="2" fontId="40" fillId="0" borderId="10" xfId="0" applyNumberFormat="1" applyFont="1" applyBorder="1" applyAlignment="1">
      <alignment horizontal="right" vertical="center" wrapText="1"/>
    </xf>
    <xf numFmtId="2" fontId="40" fillId="35" borderId="10" xfId="0" applyNumberFormat="1" applyFont="1" applyFill="1" applyBorder="1" applyAlignment="1">
      <alignment horizontal="right"/>
    </xf>
    <xf numFmtId="2" fontId="40" fillId="0" borderId="10" xfId="0" applyNumberFormat="1" applyFont="1" applyBorder="1" applyAlignment="1">
      <alignment horizontal="right" vertical="center"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2" fontId="40" fillId="35" borderId="10" xfId="0" applyNumberFormat="1" applyFont="1" applyFill="1" applyBorder="1" applyAlignment="1">
      <alignment horizontal="right" vertical="center" wrapText="1"/>
    </xf>
    <xf numFmtId="0" fontId="40" fillId="33" borderId="10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vertical="center" wrapText="1"/>
    </xf>
    <xf numFmtId="4" fontId="40" fillId="0" borderId="10" xfId="0" applyNumberFormat="1" applyFont="1" applyBorder="1" applyAlignment="1">
      <alignment vertical="center" wrapText="1"/>
    </xf>
    <xf numFmtId="2" fontId="40" fillId="33" borderId="10" xfId="0" applyNumberFormat="1" applyFont="1" applyFill="1" applyBorder="1" applyAlignment="1">
      <alignment horizontal="right" vertical="top" wrapText="1"/>
    </xf>
    <xf numFmtId="2" fontId="40" fillId="36" borderId="10" xfId="0" applyNumberFormat="1" applyFont="1" applyFill="1" applyBorder="1" applyAlignment="1">
      <alignment horizontal="right" vertical="center" wrapText="1"/>
    </xf>
    <xf numFmtId="0" fontId="40" fillId="0" borderId="10" xfId="0" applyFont="1" applyFill="1" applyBorder="1" applyAlignment="1">
      <alignment horizontal="justify" vertical="center" wrapText="1"/>
    </xf>
    <xf numFmtId="2" fontId="40" fillId="0" borderId="10" xfId="0" applyNumberFormat="1" applyFont="1" applyFill="1" applyBorder="1" applyAlignment="1">
      <alignment horizontal="right" vertical="center" wrapText="1"/>
    </xf>
    <xf numFmtId="0" fontId="40" fillId="0" borderId="10" xfId="0" applyFont="1" applyBorder="1" applyAlignment="1">
      <alignment horizontal="center" vertical="center" wrapText="1"/>
    </xf>
    <xf numFmtId="2" fontId="40" fillId="33" borderId="10" xfId="0" applyNumberFormat="1" applyFont="1" applyFill="1" applyBorder="1" applyAlignment="1">
      <alignment vertical="center" wrapText="1"/>
    </xf>
    <xf numFmtId="2" fontId="40" fillId="34" borderId="10" xfId="0" applyNumberFormat="1" applyFont="1" applyFill="1" applyBorder="1" applyAlignment="1">
      <alignment vertical="center" wrapText="1"/>
    </xf>
    <xf numFmtId="2" fontId="40" fillId="0" borderId="10" xfId="0" applyNumberFormat="1" applyFont="1" applyBorder="1" applyAlignment="1">
      <alignment/>
    </xf>
    <xf numFmtId="2" fontId="40" fillId="0" borderId="10" xfId="0" applyNumberFormat="1" applyFont="1" applyBorder="1" applyAlignment="1">
      <alignment vertical="center" wrapText="1"/>
    </xf>
    <xf numFmtId="0" fontId="40" fillId="0" borderId="10" xfId="0" applyFont="1" applyFill="1" applyBorder="1" applyAlignment="1">
      <alignment/>
    </xf>
    <xf numFmtId="2" fontId="40" fillId="35" borderId="10" xfId="0" applyNumberFormat="1" applyFont="1" applyFill="1" applyBorder="1" applyAlignment="1">
      <alignment vertical="center" wrapText="1"/>
    </xf>
    <xf numFmtId="2" fontId="40" fillId="36" borderId="10" xfId="0" applyNumberFormat="1" applyFont="1" applyFill="1" applyBorder="1" applyAlignment="1">
      <alignment vertical="center" wrapText="1"/>
    </xf>
    <xf numFmtId="2" fontId="40" fillId="0" borderId="10" xfId="0" applyNumberFormat="1" applyFont="1" applyFill="1" applyBorder="1" applyAlignment="1">
      <alignment vertical="center" wrapText="1"/>
    </xf>
    <xf numFmtId="0" fontId="40" fillId="0" borderId="10" xfId="0" applyFont="1" applyBorder="1" applyAlignment="1">
      <alignment horizontal="left"/>
    </xf>
    <xf numFmtId="2" fontId="40" fillId="0" borderId="10" xfId="0" applyNumberFormat="1" applyFont="1" applyBorder="1" applyAlignment="1">
      <alignment horizontal="right" vertical="top" wrapText="1"/>
    </xf>
    <xf numFmtId="2" fontId="40" fillId="0" borderId="10" xfId="0" applyNumberFormat="1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0" fillId="33" borderId="10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vertical="center" wrapText="1"/>
    </xf>
    <xf numFmtId="4" fontId="40" fillId="0" borderId="10" xfId="0" applyNumberFormat="1" applyFont="1" applyBorder="1" applyAlignment="1">
      <alignment vertical="center" wrapText="1"/>
    </xf>
    <xf numFmtId="2" fontId="40" fillId="36" borderId="10" xfId="0" applyNumberFormat="1" applyFont="1" applyFill="1" applyBorder="1" applyAlignment="1">
      <alignment horizontal="right" vertical="center" wrapText="1"/>
    </xf>
    <xf numFmtId="2" fontId="40" fillId="33" borderId="10" xfId="0" applyNumberFormat="1" applyFont="1" applyFill="1" applyBorder="1" applyAlignment="1">
      <alignment vertical="center" wrapText="1"/>
    </xf>
    <xf numFmtId="2" fontId="40" fillId="34" borderId="10" xfId="0" applyNumberFormat="1" applyFont="1" applyFill="1" applyBorder="1" applyAlignment="1">
      <alignment vertical="center" wrapText="1"/>
    </xf>
    <xf numFmtId="2" fontId="40" fillId="0" borderId="10" xfId="0" applyNumberFormat="1" applyFont="1" applyBorder="1" applyAlignment="1">
      <alignment/>
    </xf>
    <xf numFmtId="2" fontId="40" fillId="0" borderId="10" xfId="0" applyNumberFormat="1" applyFont="1" applyBorder="1" applyAlignment="1">
      <alignment vertical="center" wrapText="1"/>
    </xf>
    <xf numFmtId="2" fontId="40" fillId="35" borderId="10" xfId="0" applyNumberFormat="1" applyFont="1" applyFill="1" applyBorder="1" applyAlignment="1">
      <alignment/>
    </xf>
    <xf numFmtId="2" fontId="40" fillId="34" borderId="10" xfId="0" applyNumberFormat="1" applyFont="1" applyFill="1" applyBorder="1" applyAlignment="1">
      <alignment vertical="center"/>
    </xf>
    <xf numFmtId="0" fontId="40" fillId="0" borderId="10" xfId="0" applyFont="1" applyFill="1" applyBorder="1" applyAlignment="1">
      <alignment/>
    </xf>
    <xf numFmtId="2" fontId="40" fillId="35" borderId="10" xfId="0" applyNumberFormat="1" applyFont="1" applyFill="1" applyBorder="1" applyAlignment="1">
      <alignment vertical="center" wrapText="1"/>
    </xf>
    <xf numFmtId="2" fontId="40" fillId="0" borderId="10" xfId="0" applyNumberFormat="1" applyFont="1" applyBorder="1" applyAlignment="1">
      <alignment vertical="top" wrapText="1"/>
    </xf>
    <xf numFmtId="0" fontId="40" fillId="0" borderId="10" xfId="0" applyFont="1" applyFill="1" applyBorder="1" applyAlignment="1">
      <alignment vertical="center" wrapText="1"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4" fontId="40" fillId="0" borderId="10" xfId="0" applyNumberFormat="1" applyFont="1" applyBorder="1" applyAlignment="1">
      <alignment vertical="center" wrapText="1"/>
    </xf>
    <xf numFmtId="0" fontId="40" fillId="33" borderId="10" xfId="0" applyFont="1" applyFill="1" applyBorder="1" applyAlignment="1">
      <alignment horizontal="left" vertical="top" wrapText="1"/>
    </xf>
    <xf numFmtId="2" fontId="40" fillId="34" borderId="10" xfId="0" applyNumberFormat="1" applyFont="1" applyFill="1" applyBorder="1" applyAlignment="1">
      <alignment vertical="center" wrapText="1"/>
    </xf>
    <xf numFmtId="2" fontId="40" fillId="0" borderId="10" xfId="0" applyNumberFormat="1" applyFont="1" applyBorder="1" applyAlignment="1">
      <alignment vertical="center" wrapText="1"/>
    </xf>
    <xf numFmtId="0" fontId="40" fillId="35" borderId="10" xfId="0" applyFont="1" applyFill="1" applyBorder="1" applyAlignment="1">
      <alignment horizontal="justify" vertical="top" wrapText="1"/>
    </xf>
    <xf numFmtId="2" fontId="40" fillId="0" borderId="10" xfId="0" applyNumberFormat="1" applyFont="1" applyBorder="1" applyAlignment="1">
      <alignment vertical="center"/>
    </xf>
    <xf numFmtId="2" fontId="40" fillId="33" borderId="10" xfId="0" applyNumberFormat="1" applyFont="1" applyFill="1" applyBorder="1" applyAlignment="1">
      <alignment vertical="top" wrapText="1"/>
    </xf>
    <xf numFmtId="2" fontId="40" fillId="35" borderId="10" xfId="0" applyNumberFormat="1" applyFont="1" applyFill="1" applyBorder="1" applyAlignment="1">
      <alignment vertical="center" wrapText="1"/>
    </xf>
    <xf numFmtId="2" fontId="40" fillId="35" borderId="10" xfId="0" applyNumberFormat="1" applyFont="1" applyFill="1" applyBorder="1" applyAlignment="1">
      <alignment vertical="top" wrapText="1"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0" fillId="33" borderId="10" xfId="0" applyFont="1" applyFill="1" applyBorder="1" applyAlignment="1">
      <alignment horizontal="left" vertical="center" wrapText="1"/>
    </xf>
    <xf numFmtId="4" fontId="40" fillId="0" borderId="10" xfId="0" applyNumberFormat="1" applyFont="1" applyBorder="1" applyAlignment="1">
      <alignment vertical="center" wrapText="1"/>
    </xf>
    <xf numFmtId="2" fontId="40" fillId="33" borderId="10" xfId="0" applyNumberFormat="1" applyFont="1" applyFill="1" applyBorder="1" applyAlignment="1">
      <alignment vertical="center" wrapText="1"/>
    </xf>
    <xf numFmtId="2" fontId="40" fillId="34" borderId="10" xfId="0" applyNumberFormat="1" applyFont="1" applyFill="1" applyBorder="1" applyAlignment="1">
      <alignment vertical="center" wrapText="1"/>
    </xf>
    <xf numFmtId="2" fontId="40" fillId="0" borderId="10" xfId="0" applyNumberFormat="1" applyFont="1" applyBorder="1" applyAlignment="1">
      <alignment/>
    </xf>
    <xf numFmtId="2" fontId="40" fillId="0" borderId="10" xfId="0" applyNumberFormat="1" applyFont="1" applyBorder="1" applyAlignment="1">
      <alignment vertical="center" wrapText="1"/>
    </xf>
    <xf numFmtId="0" fontId="40" fillId="35" borderId="10" xfId="0" applyFont="1" applyFill="1" applyBorder="1" applyAlignment="1">
      <alignment horizontal="justify" vertical="top" wrapText="1"/>
    </xf>
    <xf numFmtId="2" fontId="40" fillId="0" borderId="10" xfId="0" applyNumberFormat="1" applyFont="1" applyBorder="1" applyAlignment="1">
      <alignment vertical="center"/>
    </xf>
    <xf numFmtId="0" fontId="40" fillId="0" borderId="10" xfId="0" applyFont="1" applyFill="1" applyBorder="1" applyAlignment="1">
      <alignment/>
    </xf>
    <xf numFmtId="2" fontId="40" fillId="35" borderId="10" xfId="0" applyNumberFormat="1" applyFont="1" applyFill="1" applyBorder="1" applyAlignment="1">
      <alignment vertical="center" wrapText="1"/>
    </xf>
    <xf numFmtId="0" fontId="40" fillId="35" borderId="10" xfId="0" applyFont="1" applyFill="1" applyBorder="1" applyAlignment="1">
      <alignment vertical="top" wrapText="1"/>
    </xf>
    <xf numFmtId="2" fontId="40" fillId="0" borderId="10" xfId="0" applyNumberFormat="1" applyFont="1" applyBorder="1" applyAlignment="1">
      <alignment vertical="top" wrapText="1"/>
    </xf>
    <xf numFmtId="2" fontId="40" fillId="0" borderId="10" xfId="0" applyNumberFormat="1" applyFont="1" applyBorder="1" applyAlignment="1">
      <alignment/>
    </xf>
    <xf numFmtId="2" fontId="40" fillId="0" borderId="10" xfId="0" applyNumberFormat="1" applyFont="1" applyFill="1" applyBorder="1" applyAlignment="1">
      <alignment/>
    </xf>
    <xf numFmtId="2" fontId="40" fillId="35" borderId="10" xfId="0" applyNumberFormat="1" applyFont="1" applyFill="1" applyBorder="1" applyAlignment="1">
      <alignment vertical="top" wrapText="1"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33" borderId="10" xfId="0" applyFont="1" applyFill="1" applyBorder="1" applyAlignment="1">
      <alignment horizontal="justify" vertical="center" wrapText="1"/>
    </xf>
    <xf numFmtId="2" fontId="40" fillId="34" borderId="10" xfId="0" applyNumberFormat="1" applyFont="1" applyFill="1" applyBorder="1" applyAlignment="1">
      <alignment horizontal="right" vertical="center" wrapText="1"/>
    </xf>
    <xf numFmtId="0" fontId="40" fillId="0" borderId="10" xfId="0" applyFont="1" applyBorder="1" applyAlignment="1">
      <alignment horizontal="justify" vertical="center" wrapText="1"/>
    </xf>
    <xf numFmtId="2" fontId="40" fillId="34" borderId="10" xfId="0" applyNumberFormat="1" applyFont="1" applyFill="1" applyBorder="1" applyAlignment="1">
      <alignment horizontal="right" vertical="center"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2" fontId="40" fillId="35" borderId="10" xfId="0" applyNumberFormat="1" applyFont="1" applyFill="1" applyBorder="1" applyAlignment="1">
      <alignment horizontal="right" vertical="center" wrapText="1"/>
    </xf>
    <xf numFmtId="4" fontId="40" fillId="0" borderId="10" xfId="0" applyNumberFormat="1" applyFont="1" applyBorder="1" applyAlignment="1">
      <alignment vertical="center" wrapText="1"/>
    </xf>
    <xf numFmtId="2" fontId="40" fillId="0" borderId="10" xfId="53" applyNumberFormat="1" applyFont="1" applyFill="1" applyBorder="1" applyAlignment="1">
      <alignment vertical="top" wrapText="1"/>
      <protection/>
    </xf>
    <xf numFmtId="0" fontId="40" fillId="0" borderId="10" xfId="0" applyFont="1" applyBorder="1" applyAlignment="1">
      <alignment horizontal="left"/>
    </xf>
    <xf numFmtId="0" fontId="40" fillId="35" borderId="10" xfId="0" applyFont="1" applyFill="1" applyBorder="1" applyAlignment="1">
      <alignment horizontal="left" vertical="top" wrapText="1"/>
    </xf>
    <xf numFmtId="2" fontId="40" fillId="35" borderId="10" xfId="0" applyNumberFormat="1" applyFont="1" applyFill="1" applyBorder="1" applyAlignment="1">
      <alignment horizontal="right" vertical="center"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/>
    </xf>
    <xf numFmtId="0" fontId="40" fillId="33" borderId="10" xfId="0" applyFont="1" applyFill="1" applyBorder="1" applyAlignment="1">
      <alignment horizontal="justify" vertical="center" wrapText="1"/>
    </xf>
    <xf numFmtId="2" fontId="40" fillId="33" borderId="10" xfId="0" applyNumberFormat="1" applyFont="1" applyFill="1" applyBorder="1" applyAlignment="1">
      <alignment horizontal="right" vertical="center" wrapText="1"/>
    </xf>
    <xf numFmtId="2" fontId="40" fillId="0" borderId="10" xfId="0" applyNumberFormat="1" applyFont="1" applyBorder="1" applyAlignment="1">
      <alignment horizontal="right"/>
    </xf>
    <xf numFmtId="0" fontId="40" fillId="0" borderId="10" xfId="0" applyFont="1" applyBorder="1" applyAlignment="1">
      <alignment horizontal="justify" vertical="center" wrapText="1"/>
    </xf>
    <xf numFmtId="2" fontId="40" fillId="0" borderId="10" xfId="0" applyNumberFormat="1" applyFont="1" applyBorder="1" applyAlignment="1">
      <alignment horizontal="right" vertical="center" wrapText="1"/>
    </xf>
    <xf numFmtId="2" fontId="40" fillId="35" borderId="10" xfId="0" applyNumberFormat="1" applyFont="1" applyFill="1" applyBorder="1" applyAlignment="1">
      <alignment horizontal="right"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0" fillId="33" borderId="10" xfId="0" applyFont="1" applyFill="1" applyBorder="1" applyAlignment="1">
      <alignment horizontal="left" vertical="center" wrapText="1"/>
    </xf>
    <xf numFmtId="0" fontId="40" fillId="33" borderId="10" xfId="0" applyFont="1" applyFill="1" applyBorder="1" applyAlignment="1">
      <alignment vertical="center" wrapText="1"/>
    </xf>
    <xf numFmtId="4" fontId="40" fillId="0" borderId="10" xfId="0" applyNumberFormat="1" applyFont="1" applyBorder="1" applyAlignment="1">
      <alignment vertical="center" wrapText="1"/>
    </xf>
    <xf numFmtId="2" fontId="40" fillId="36" borderId="10" xfId="0" applyNumberFormat="1" applyFont="1" applyFill="1" applyBorder="1" applyAlignment="1">
      <alignment horizontal="right" vertical="center" wrapText="1"/>
    </xf>
    <xf numFmtId="0" fontId="40" fillId="35" borderId="10" xfId="0" applyFont="1" applyFill="1" applyBorder="1" applyAlignment="1">
      <alignment horizontal="center"/>
    </xf>
    <xf numFmtId="2" fontId="40" fillId="0" borderId="10" xfId="0" applyNumberFormat="1" applyFont="1" applyFill="1" applyBorder="1" applyAlignment="1">
      <alignment horizontal="right" vertical="center" wrapText="1"/>
    </xf>
    <xf numFmtId="0" fontId="40" fillId="33" borderId="10" xfId="0" applyFont="1" applyFill="1" applyBorder="1" applyAlignment="1">
      <alignment horizontal="left" vertical="top" wrapText="1"/>
    </xf>
    <xf numFmtId="2" fontId="40" fillId="33" borderId="10" xfId="0" applyNumberFormat="1" applyFont="1" applyFill="1" applyBorder="1" applyAlignment="1">
      <alignment vertical="center" wrapText="1"/>
    </xf>
    <xf numFmtId="2" fontId="40" fillId="34" borderId="10" xfId="0" applyNumberFormat="1" applyFont="1" applyFill="1" applyBorder="1" applyAlignment="1">
      <alignment vertical="center" wrapText="1"/>
    </xf>
    <xf numFmtId="2" fontId="40" fillId="0" borderId="10" xfId="0" applyNumberFormat="1" applyFont="1" applyBorder="1" applyAlignment="1">
      <alignment/>
    </xf>
    <xf numFmtId="2" fontId="40" fillId="0" borderId="10" xfId="0" applyNumberFormat="1" applyFont="1" applyBorder="1" applyAlignment="1">
      <alignment vertical="center" wrapText="1"/>
    </xf>
    <xf numFmtId="2" fontId="40" fillId="35" borderId="10" xfId="0" applyNumberFormat="1" applyFont="1" applyFill="1" applyBorder="1" applyAlignment="1">
      <alignment/>
    </xf>
    <xf numFmtId="2" fontId="40" fillId="17" borderId="10" xfId="0" applyNumberFormat="1" applyFont="1" applyFill="1" applyBorder="1" applyAlignment="1">
      <alignment vertical="center" wrapText="1"/>
    </xf>
    <xf numFmtId="0" fontId="40" fillId="0" borderId="10" xfId="0" applyFont="1" applyFill="1" applyBorder="1" applyAlignment="1">
      <alignment/>
    </xf>
    <xf numFmtId="2" fontId="40" fillId="35" borderId="10" xfId="0" applyNumberFormat="1" applyFont="1" applyFill="1" applyBorder="1" applyAlignment="1">
      <alignment vertical="center" wrapText="1"/>
    </xf>
    <xf numFmtId="0" fontId="40" fillId="35" borderId="10" xfId="0" applyFont="1" applyFill="1" applyBorder="1" applyAlignment="1">
      <alignment vertical="top" wrapText="1"/>
    </xf>
    <xf numFmtId="2" fontId="40" fillId="0" borderId="10" xfId="0" applyNumberFormat="1" applyFont="1" applyBorder="1" applyAlignment="1">
      <alignment vertical="top" wrapText="1"/>
    </xf>
    <xf numFmtId="2" fontId="40" fillId="36" borderId="10" xfId="0" applyNumberFormat="1" applyFont="1" applyFill="1" applyBorder="1" applyAlignment="1">
      <alignment vertical="center" wrapText="1"/>
    </xf>
    <xf numFmtId="2" fontId="40" fillId="0" borderId="10" xfId="0" applyNumberFormat="1" applyFont="1" applyFill="1" applyBorder="1" applyAlignment="1">
      <alignment vertical="center" wrapText="1"/>
    </xf>
    <xf numFmtId="2" fontId="40" fillId="34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/>
    </xf>
    <xf numFmtId="2" fontId="40" fillId="33" borderId="10" xfId="0" applyNumberFormat="1" applyFont="1" applyFill="1" applyBorder="1" applyAlignment="1">
      <alignment horizontal="left" vertical="center" wrapText="1"/>
    </xf>
    <xf numFmtId="0" fontId="40" fillId="33" borderId="0" xfId="0" applyFont="1" applyFill="1" applyBorder="1" applyAlignment="1">
      <alignment vertical="center" wrapText="1"/>
    </xf>
    <xf numFmtId="4" fontId="40" fillId="33" borderId="10" xfId="0" applyNumberFormat="1" applyFont="1" applyFill="1" applyBorder="1" applyAlignment="1">
      <alignment vertical="center" wrapText="1"/>
    </xf>
    <xf numFmtId="0" fontId="40" fillId="35" borderId="0" xfId="0" applyFont="1" applyFill="1" applyAlignment="1">
      <alignment/>
    </xf>
    <xf numFmtId="2" fontId="40" fillId="35" borderId="10" xfId="0" applyNumberFormat="1" applyFont="1" applyFill="1" applyBorder="1" applyAlignment="1">
      <alignment shrinkToFit="1"/>
    </xf>
    <xf numFmtId="4" fontId="40" fillId="0" borderId="10" xfId="0" applyNumberFormat="1" applyFont="1" applyFill="1" applyBorder="1" applyAlignment="1">
      <alignment vertical="center" wrapText="1"/>
    </xf>
    <xf numFmtId="0" fontId="40" fillId="0" borderId="10" xfId="0" applyFont="1" applyBorder="1" applyAlignment="1">
      <alignment horizontal="center"/>
    </xf>
    <xf numFmtId="2" fontId="40" fillId="33" borderId="10" xfId="0" applyNumberFormat="1" applyFont="1" applyFill="1" applyBorder="1" applyAlignment="1">
      <alignment horizontal="right" vertical="center" wrapText="1"/>
    </xf>
    <xf numFmtId="2" fontId="40" fillId="34" borderId="10" xfId="0" applyNumberFormat="1" applyFont="1" applyFill="1" applyBorder="1" applyAlignment="1">
      <alignment horizontal="right" vertical="center" wrapText="1"/>
    </xf>
    <xf numFmtId="2" fontId="40" fillId="35" borderId="10" xfId="0" applyNumberFormat="1" applyFont="1" applyFill="1" applyBorder="1" applyAlignment="1">
      <alignment horizontal="right"/>
    </xf>
    <xf numFmtId="0" fontId="40" fillId="33" borderId="10" xfId="0" applyFont="1" applyFill="1" applyBorder="1" applyAlignment="1">
      <alignment horizontal="left" vertical="center" wrapText="1"/>
    </xf>
    <xf numFmtId="2" fontId="40" fillId="36" borderId="10" xfId="0" applyNumberFormat="1" applyFont="1" applyFill="1" applyBorder="1" applyAlignment="1">
      <alignment horizontal="right" vertical="center" wrapText="1"/>
    </xf>
    <xf numFmtId="2" fontId="40" fillId="33" borderId="10" xfId="0" applyNumberFormat="1" applyFont="1" applyFill="1" applyBorder="1" applyAlignment="1">
      <alignment horizontal="right" vertical="center" wrapText="1"/>
    </xf>
    <xf numFmtId="2" fontId="40" fillId="0" borderId="10" xfId="0" applyNumberFormat="1" applyFont="1" applyBorder="1" applyAlignment="1">
      <alignment horizontal="right"/>
    </xf>
    <xf numFmtId="2" fontId="40" fillId="0" borderId="10" xfId="0" applyNumberFormat="1" applyFont="1" applyBorder="1" applyAlignment="1">
      <alignment horizontal="right" vertical="center" wrapText="1"/>
    </xf>
    <xf numFmtId="2" fontId="40" fillId="34" borderId="10" xfId="0" applyNumberFormat="1" applyFont="1" applyFill="1" applyBorder="1" applyAlignment="1">
      <alignment horizontal="right" vertical="center"/>
    </xf>
    <xf numFmtId="2" fontId="40" fillId="33" borderId="10" xfId="0" applyNumberFormat="1" applyFont="1" applyFill="1" applyBorder="1" applyAlignment="1">
      <alignment horizontal="right" vertical="center" wrapText="1"/>
    </xf>
    <xf numFmtId="2" fontId="40" fillId="0" borderId="10" xfId="0" applyNumberFormat="1" applyFont="1" applyBorder="1" applyAlignment="1">
      <alignment horizontal="right"/>
    </xf>
    <xf numFmtId="2" fontId="40" fillId="0" borderId="10" xfId="0" applyNumberFormat="1" applyFont="1" applyBorder="1" applyAlignment="1">
      <alignment horizontal="right" vertical="center" wrapText="1"/>
    </xf>
    <xf numFmtId="2" fontId="40" fillId="33" borderId="10" xfId="0" applyNumberFormat="1" applyFont="1" applyFill="1" applyBorder="1" applyAlignment="1">
      <alignment horizontal="right" vertical="center" wrapText="1"/>
    </xf>
    <xf numFmtId="2" fontId="40" fillId="0" borderId="10" xfId="0" applyNumberFormat="1" applyFont="1" applyBorder="1" applyAlignment="1">
      <alignment horizontal="right"/>
    </xf>
    <xf numFmtId="2" fontId="40" fillId="0" borderId="10" xfId="0" applyNumberFormat="1" applyFont="1" applyBorder="1" applyAlignment="1">
      <alignment horizontal="right" vertical="center" wrapText="1"/>
    </xf>
    <xf numFmtId="2" fontId="40" fillId="34" borderId="10" xfId="0" applyNumberFormat="1" applyFont="1" applyFill="1" applyBorder="1" applyAlignment="1">
      <alignment horizontal="right" vertical="center"/>
    </xf>
    <xf numFmtId="2" fontId="40" fillId="33" borderId="10" xfId="0" applyNumberFormat="1" applyFont="1" applyFill="1" applyBorder="1" applyAlignment="1">
      <alignment horizontal="right" vertical="center" wrapText="1"/>
    </xf>
    <xf numFmtId="2" fontId="40" fillId="0" borderId="10" xfId="0" applyNumberFormat="1" applyFont="1" applyBorder="1" applyAlignment="1">
      <alignment horizontal="right"/>
    </xf>
    <xf numFmtId="2" fontId="40" fillId="0" borderId="10" xfId="0" applyNumberFormat="1" applyFont="1" applyBorder="1" applyAlignment="1">
      <alignment horizontal="right" vertical="center" wrapText="1"/>
    </xf>
    <xf numFmtId="2" fontId="40" fillId="34" borderId="10" xfId="0" applyNumberFormat="1" applyFont="1" applyFill="1" applyBorder="1" applyAlignment="1">
      <alignment horizontal="right" vertical="center"/>
    </xf>
    <xf numFmtId="2" fontId="40" fillId="0" borderId="10" xfId="0" applyNumberFormat="1" applyFont="1" applyBorder="1" applyAlignment="1">
      <alignment horizontal="right" vertical="center" wrapText="1"/>
    </xf>
    <xf numFmtId="2" fontId="40" fillId="0" borderId="10" xfId="0" applyNumberFormat="1" applyFont="1" applyBorder="1" applyAlignment="1">
      <alignment horizontal="right" vertical="center" wrapText="1"/>
    </xf>
    <xf numFmtId="2" fontId="40" fillId="0" borderId="10" xfId="53" applyNumberFormat="1" applyFont="1" applyFill="1" applyBorder="1" applyAlignment="1">
      <alignment horizontal="right" vertical="top" wrapText="1"/>
      <protection/>
    </xf>
    <xf numFmtId="2" fontId="40" fillId="35" borderId="10" xfId="53" applyNumberFormat="1" applyFont="1" applyFill="1" applyBorder="1" applyAlignment="1">
      <alignment horizontal="right" vertical="top" wrapText="1"/>
      <protection/>
    </xf>
    <xf numFmtId="0" fontId="40" fillId="33" borderId="10" xfId="0" applyFont="1" applyFill="1" applyBorder="1" applyAlignment="1">
      <alignment horizontal="right" vertical="center" wrapText="1"/>
    </xf>
    <xf numFmtId="2" fontId="40" fillId="38" borderId="10" xfId="0" applyNumberFormat="1" applyFont="1" applyFill="1" applyBorder="1" applyAlignment="1">
      <alignment horizontal="right" vertical="center" wrapText="1"/>
    </xf>
    <xf numFmtId="2" fontId="40" fillId="0" borderId="10" xfId="0" applyNumberFormat="1" applyFont="1" applyFill="1" applyBorder="1" applyAlignment="1">
      <alignment horizontal="right" vertical="center"/>
    </xf>
    <xf numFmtId="0" fontId="40" fillId="38" borderId="10" xfId="0" applyFont="1" applyFill="1" applyBorder="1" applyAlignment="1">
      <alignment horizontal="justify" vertical="center" wrapText="1"/>
    </xf>
    <xf numFmtId="0" fontId="40" fillId="0" borderId="10" xfId="0" applyFont="1" applyBorder="1" applyAlignment="1">
      <alignment horizontal="right"/>
    </xf>
    <xf numFmtId="2" fontId="40" fillId="37" borderId="10" xfId="0" applyNumberFormat="1" applyFont="1" applyFill="1" applyBorder="1" applyAlignment="1">
      <alignment horizontal="right"/>
    </xf>
    <xf numFmtId="0" fontId="40" fillId="38" borderId="10" xfId="0" applyFont="1" applyFill="1" applyBorder="1" applyAlignment="1">
      <alignment horizontal="right" vertical="center" wrapText="1"/>
    </xf>
    <xf numFmtId="2" fontId="40" fillId="34" borderId="10" xfId="0" applyNumberFormat="1" applyFont="1" applyFill="1" applyBorder="1" applyAlignment="1">
      <alignment horizontal="right" wrapText="1"/>
    </xf>
    <xf numFmtId="2" fontId="40" fillId="0" borderId="10" xfId="0" applyNumberFormat="1" applyFont="1" applyBorder="1" applyAlignment="1">
      <alignment horizontal="right" wrapText="1"/>
    </xf>
    <xf numFmtId="0" fontId="40" fillId="33" borderId="10" xfId="0" applyFont="1" applyFill="1" applyBorder="1" applyAlignment="1">
      <alignment horizontal="right"/>
    </xf>
    <xf numFmtId="2" fontId="40" fillId="34" borderId="10" xfId="0" applyNumberFormat="1" applyFont="1" applyFill="1" applyBorder="1" applyAlignment="1">
      <alignment horizontal="right"/>
    </xf>
    <xf numFmtId="2" fontId="40" fillId="0" borderId="10" xfId="0" applyNumberFormat="1" applyFont="1" applyFill="1" applyBorder="1" applyAlignment="1">
      <alignment horizontal="right"/>
    </xf>
    <xf numFmtId="0" fontId="40" fillId="0" borderId="10" xfId="0" applyFont="1" applyBorder="1" applyAlignment="1">
      <alignment horizontal="right" vertical="center" wrapText="1"/>
    </xf>
    <xf numFmtId="177" fontId="40" fillId="0" borderId="10" xfId="0" applyNumberFormat="1" applyFont="1" applyBorder="1" applyAlignment="1">
      <alignment horizontal="right" vertical="center" wrapText="1"/>
    </xf>
    <xf numFmtId="177" fontId="40" fillId="34" borderId="10" xfId="0" applyNumberFormat="1" applyFont="1" applyFill="1" applyBorder="1" applyAlignment="1">
      <alignment horizontal="right" vertical="center" wrapText="1"/>
    </xf>
    <xf numFmtId="0" fontId="40" fillId="33" borderId="10" xfId="0" applyFont="1" applyFill="1" applyBorder="1" applyAlignment="1">
      <alignment horizontal="right" vertical="top" wrapText="1"/>
    </xf>
    <xf numFmtId="0" fontId="40" fillId="0" borderId="10" xfId="0" applyFont="1" applyBorder="1" applyAlignment="1">
      <alignment horizontal="center"/>
    </xf>
    <xf numFmtId="2" fontId="40" fillId="33" borderId="10" xfId="0" applyNumberFormat="1" applyFont="1" applyFill="1" applyBorder="1" applyAlignment="1">
      <alignment horizontal="right" vertical="center" wrapText="1"/>
    </xf>
    <xf numFmtId="2" fontId="40" fillId="34" borderId="10" xfId="0" applyNumberFormat="1" applyFont="1" applyFill="1" applyBorder="1" applyAlignment="1">
      <alignment horizontal="right" vertical="center" wrapText="1"/>
    </xf>
    <xf numFmtId="2" fontId="40" fillId="35" borderId="10" xfId="0" applyNumberFormat="1" applyFont="1" applyFill="1" applyBorder="1" applyAlignment="1">
      <alignment horizontal="right"/>
    </xf>
    <xf numFmtId="0" fontId="40" fillId="33" borderId="10" xfId="0" applyFont="1" applyFill="1" applyBorder="1" applyAlignment="1">
      <alignment vertical="center" wrapText="1"/>
    </xf>
    <xf numFmtId="0" fontId="40" fillId="33" borderId="10" xfId="0" applyFont="1" applyFill="1" applyBorder="1" applyAlignment="1">
      <alignment horizontal="left"/>
    </xf>
    <xf numFmtId="2" fontId="40" fillId="33" borderId="10" xfId="0" applyNumberFormat="1" applyFont="1" applyFill="1" applyBorder="1" applyAlignment="1">
      <alignment horizontal="right" vertical="center" wrapText="1"/>
    </xf>
    <xf numFmtId="2" fontId="40" fillId="34" borderId="10" xfId="0" applyNumberFormat="1" applyFont="1" applyFill="1" applyBorder="1" applyAlignment="1">
      <alignment horizontal="right" vertical="center" wrapText="1"/>
    </xf>
    <xf numFmtId="2" fontId="40" fillId="0" borderId="10" xfId="0" applyNumberFormat="1" applyFont="1" applyBorder="1" applyAlignment="1">
      <alignment horizontal="right"/>
    </xf>
    <xf numFmtId="2" fontId="40" fillId="35" borderId="10" xfId="0" applyNumberFormat="1" applyFont="1" applyFill="1" applyBorder="1" applyAlignment="1">
      <alignment horizontal="right"/>
    </xf>
    <xf numFmtId="0" fontId="40" fillId="33" borderId="10" xfId="36" applyFont="1" applyFill="1" applyBorder="1" applyAlignment="1">
      <alignment horizontal="center" vertical="center"/>
    </xf>
    <xf numFmtId="0" fontId="40" fillId="33" borderId="10" xfId="36" applyFont="1" applyFill="1" applyBorder="1" applyAlignment="1">
      <alignment horizontal="center" vertical="center" wrapText="1"/>
    </xf>
    <xf numFmtId="0" fontId="40" fillId="33" borderId="12" xfId="36" applyFont="1" applyFill="1" applyBorder="1" applyAlignment="1">
      <alignment horizontal="left" vertical="center" wrapText="1"/>
    </xf>
    <xf numFmtId="0" fontId="40" fillId="33" borderId="14" xfId="36" applyFont="1" applyFill="1" applyBorder="1" applyAlignment="1">
      <alignment horizontal="left"/>
    </xf>
    <xf numFmtId="0" fontId="40" fillId="33" borderId="15" xfId="36" applyFont="1" applyFill="1" applyBorder="1" applyAlignment="1">
      <alignment horizontal="left"/>
    </xf>
    <xf numFmtId="0" fontId="40" fillId="33" borderId="10" xfId="36" applyFont="1" applyFill="1" applyBorder="1" applyAlignment="1">
      <alignment horizontal="center"/>
    </xf>
    <xf numFmtId="0" fontId="40" fillId="17" borderId="10" xfId="36" applyFont="1" applyFill="1" applyBorder="1" applyAlignment="1">
      <alignment horizontal="center" vertical="center" wrapText="1"/>
    </xf>
    <xf numFmtId="0" fontId="40" fillId="17" borderId="10" xfId="36" applyFont="1" applyFill="1" applyBorder="1" applyAlignment="1">
      <alignment horizontal="center" vertic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3 3" xfId="56"/>
    <cellStyle name="Обычный 4" xfId="57"/>
    <cellStyle name="Обычный 4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24</xdr:row>
      <xdr:rowOff>114300</xdr:rowOff>
    </xdr:from>
    <xdr:ext cx="180975" cy="257175"/>
    <xdr:sp fLocksText="0">
      <xdr:nvSpPr>
        <xdr:cNvPr id="1" name="TextBox 80"/>
        <xdr:cNvSpPr txBox="1">
          <a:spLocks noChangeArrowheads="1"/>
        </xdr:cNvSpPr>
      </xdr:nvSpPr>
      <xdr:spPr>
        <a:xfrm>
          <a:off x="0" y="128397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2"/>
  <sheetViews>
    <sheetView view="pageBreakPreview" zoomScale="40" zoomScaleNormal="55" zoomScaleSheetLayoutView="40" zoomScalePageLayoutView="40" workbookViewId="0" topLeftCell="A1">
      <selection activeCell="B1" sqref="B1:B3"/>
    </sheetView>
  </sheetViews>
  <sheetFormatPr defaultColWidth="9.140625" defaultRowHeight="15"/>
  <cols>
    <col min="1" max="1" width="26.28125" style="49" bestFit="1" customWidth="1"/>
    <col min="2" max="2" width="127.28125" style="2" customWidth="1"/>
    <col min="3" max="3" width="20.57421875" style="2" bestFit="1" customWidth="1"/>
    <col min="4" max="4" width="18.7109375" style="2" bestFit="1" customWidth="1"/>
    <col min="5" max="6" width="21.57421875" style="2" bestFit="1" customWidth="1"/>
    <col min="7" max="10" width="15.57421875" style="2" bestFit="1" customWidth="1"/>
    <col min="11" max="12" width="18.57421875" style="2" bestFit="1" customWidth="1"/>
    <col min="13" max="14" width="21.57421875" style="2" bestFit="1" customWidth="1"/>
    <col min="15" max="16" width="15.57421875" style="2" bestFit="1" customWidth="1"/>
    <col min="17" max="17" width="3.28125" style="1" customWidth="1"/>
    <col min="18" max="16384" width="9.140625" style="2" customWidth="1"/>
  </cols>
  <sheetData>
    <row r="1" spans="1:16" ht="38.25">
      <c r="A1" s="526" t="s">
        <v>104</v>
      </c>
      <c r="B1" s="527" t="s">
        <v>565</v>
      </c>
      <c r="C1" s="526" t="s">
        <v>486</v>
      </c>
      <c r="D1" s="530"/>
      <c r="E1" s="526" t="s">
        <v>486</v>
      </c>
      <c r="F1" s="530"/>
      <c r="G1" s="525" t="s">
        <v>0</v>
      </c>
      <c r="H1" s="530"/>
      <c r="I1" s="530"/>
      <c r="J1" s="530"/>
      <c r="K1" s="530"/>
      <c r="L1" s="530"/>
      <c r="M1" s="526" t="s">
        <v>490</v>
      </c>
      <c r="N1" s="530"/>
      <c r="O1" s="526" t="s">
        <v>351</v>
      </c>
      <c r="P1" s="526"/>
    </row>
    <row r="2" spans="1:16" ht="38.25">
      <c r="A2" s="526"/>
      <c r="B2" s="528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26"/>
      <c r="P2" s="526"/>
    </row>
    <row r="3" spans="1:16" ht="79.5" customHeight="1">
      <c r="A3" s="526"/>
      <c r="B3" s="529"/>
      <c r="C3" s="3" t="s">
        <v>1</v>
      </c>
      <c r="D3" s="3" t="s">
        <v>2</v>
      </c>
      <c r="E3" s="3" t="s">
        <v>1</v>
      </c>
      <c r="F3" s="3" t="s">
        <v>2</v>
      </c>
      <c r="G3" s="526" t="s">
        <v>352</v>
      </c>
      <c r="H3" s="526"/>
      <c r="I3" s="526" t="s">
        <v>4</v>
      </c>
      <c r="J3" s="525"/>
      <c r="K3" s="525" t="s">
        <v>3</v>
      </c>
      <c r="L3" s="525"/>
      <c r="M3" s="4"/>
      <c r="N3" s="4"/>
      <c r="O3" s="525" t="s">
        <v>5</v>
      </c>
      <c r="P3" s="525"/>
    </row>
    <row r="4" spans="1:17" ht="38.25">
      <c r="A4" s="5"/>
      <c r="B4" s="275" t="s">
        <v>6</v>
      </c>
      <c r="C4" s="5" t="s">
        <v>322</v>
      </c>
      <c r="D4" s="5" t="s">
        <v>323</v>
      </c>
      <c r="E4" s="5" t="s">
        <v>324</v>
      </c>
      <c r="F4" s="7" t="s">
        <v>324</v>
      </c>
      <c r="G4" s="7" t="s">
        <v>1</v>
      </c>
      <c r="H4" s="8" t="s">
        <v>2</v>
      </c>
      <c r="I4" s="7" t="s">
        <v>1</v>
      </c>
      <c r="J4" s="8" t="s">
        <v>2</v>
      </c>
      <c r="K4" s="7" t="s">
        <v>1</v>
      </c>
      <c r="L4" s="8" t="s">
        <v>2</v>
      </c>
      <c r="M4" s="7" t="s">
        <v>1</v>
      </c>
      <c r="N4" s="8" t="s">
        <v>2</v>
      </c>
      <c r="O4" s="7" t="s">
        <v>1</v>
      </c>
      <c r="P4" s="8" t="s">
        <v>2</v>
      </c>
      <c r="Q4" s="9"/>
    </row>
    <row r="5" spans="1:17" ht="38.25">
      <c r="A5" s="10" t="s">
        <v>103</v>
      </c>
      <c r="B5" s="11" t="s">
        <v>476</v>
      </c>
      <c r="C5" s="12"/>
      <c r="D5" s="12"/>
      <c r="E5" s="13">
        <v>150</v>
      </c>
      <c r="F5" s="13">
        <v>200</v>
      </c>
      <c r="G5" s="14">
        <v>5.05</v>
      </c>
      <c r="H5" s="14">
        <v>6.67</v>
      </c>
      <c r="I5" s="14">
        <v>4.86</v>
      </c>
      <c r="J5" s="14">
        <v>6.96</v>
      </c>
      <c r="K5" s="14">
        <v>17.14</v>
      </c>
      <c r="L5" s="14">
        <v>22.14</v>
      </c>
      <c r="M5" s="14">
        <v>132</v>
      </c>
      <c r="N5" s="14">
        <v>179</v>
      </c>
      <c r="O5" s="14">
        <v>0.68</v>
      </c>
      <c r="P5" s="14">
        <v>0.91</v>
      </c>
      <c r="Q5" s="15"/>
    </row>
    <row r="6" spans="1:17" ht="38.25">
      <c r="A6" s="5"/>
      <c r="B6" s="16" t="s">
        <v>27</v>
      </c>
      <c r="C6" s="17">
        <v>105</v>
      </c>
      <c r="D6" s="17">
        <v>141</v>
      </c>
      <c r="E6" s="17">
        <v>105</v>
      </c>
      <c r="F6" s="17">
        <v>141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</row>
    <row r="7" spans="1:17" ht="38.25">
      <c r="A7" s="5"/>
      <c r="B7" s="16" t="s">
        <v>23</v>
      </c>
      <c r="C7" s="17">
        <v>14</v>
      </c>
      <c r="D7" s="17">
        <v>18</v>
      </c>
      <c r="E7" s="17">
        <v>14</v>
      </c>
      <c r="F7" s="17">
        <v>18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5"/>
    </row>
    <row r="8" spans="1:17" ht="38.25">
      <c r="A8" s="5"/>
      <c r="B8" s="16" t="s">
        <v>28</v>
      </c>
      <c r="C8" s="17">
        <v>6</v>
      </c>
      <c r="D8" s="17">
        <v>8</v>
      </c>
      <c r="E8" s="17">
        <v>6</v>
      </c>
      <c r="F8" s="17">
        <v>8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5"/>
    </row>
    <row r="9" spans="1:17" ht="38.25">
      <c r="A9" s="5"/>
      <c r="B9" s="16" t="s">
        <v>8</v>
      </c>
      <c r="C9" s="17">
        <v>1</v>
      </c>
      <c r="D9" s="17">
        <v>2</v>
      </c>
      <c r="E9" s="17">
        <v>1</v>
      </c>
      <c r="F9" s="17">
        <v>2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5"/>
    </row>
    <row r="10" spans="1:17" ht="38.25">
      <c r="A10" s="5"/>
      <c r="B10" s="16" t="s">
        <v>24</v>
      </c>
      <c r="C10" s="17">
        <v>3</v>
      </c>
      <c r="D10" s="17">
        <v>4</v>
      </c>
      <c r="E10" s="17">
        <v>3</v>
      </c>
      <c r="F10" s="17">
        <v>4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9"/>
    </row>
    <row r="11" spans="1:17" ht="38.25">
      <c r="A11" s="10" t="s">
        <v>105</v>
      </c>
      <c r="B11" s="11" t="s">
        <v>46</v>
      </c>
      <c r="C11" s="12"/>
      <c r="D11" s="12"/>
      <c r="E11" s="13">
        <v>180</v>
      </c>
      <c r="F11" s="13">
        <v>200</v>
      </c>
      <c r="G11" s="14">
        <v>2.4</v>
      </c>
      <c r="H11" s="14">
        <v>3.26</v>
      </c>
      <c r="I11" s="14">
        <v>3.52</v>
      </c>
      <c r="J11" s="14">
        <v>4.4</v>
      </c>
      <c r="K11" s="14">
        <v>15.02</v>
      </c>
      <c r="L11" s="14">
        <v>18.29</v>
      </c>
      <c r="M11" s="14">
        <v>101.36</v>
      </c>
      <c r="N11" s="14">
        <v>125.8</v>
      </c>
      <c r="O11" s="14">
        <v>1.31</v>
      </c>
      <c r="P11" s="14">
        <v>1.65</v>
      </c>
      <c r="Q11" s="15"/>
    </row>
    <row r="12" spans="1:17" ht="38.25">
      <c r="A12" s="5"/>
      <c r="B12" s="16" t="s">
        <v>27</v>
      </c>
      <c r="C12" s="17">
        <v>101</v>
      </c>
      <c r="D12" s="17">
        <v>127</v>
      </c>
      <c r="E12" s="17">
        <v>101</v>
      </c>
      <c r="F12" s="17">
        <v>127</v>
      </c>
      <c r="G12" s="14"/>
      <c r="H12" s="14"/>
      <c r="I12" s="14"/>
      <c r="J12" s="14"/>
      <c r="K12" s="14"/>
      <c r="L12" s="14"/>
      <c r="M12" s="14"/>
      <c r="N12" s="441"/>
      <c r="O12" s="14"/>
      <c r="P12" s="14"/>
      <c r="Q12" s="15"/>
    </row>
    <row r="13" spans="1:17" ht="38.25">
      <c r="A13" s="5"/>
      <c r="B13" s="16" t="s">
        <v>47</v>
      </c>
      <c r="C13" s="17">
        <v>2.86</v>
      </c>
      <c r="D13" s="17">
        <v>3.43</v>
      </c>
      <c r="E13" s="17">
        <v>2.86</v>
      </c>
      <c r="F13" s="17">
        <v>3.43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5"/>
    </row>
    <row r="14" spans="1:17" ht="38.25">
      <c r="A14" s="5"/>
      <c r="B14" s="16" t="s">
        <v>24</v>
      </c>
      <c r="C14" s="17">
        <v>10</v>
      </c>
      <c r="D14" s="17">
        <v>12</v>
      </c>
      <c r="E14" s="17">
        <v>10</v>
      </c>
      <c r="F14" s="17">
        <v>12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9"/>
    </row>
    <row r="15" spans="1:17" ht="38.25">
      <c r="A15" s="10" t="s">
        <v>106</v>
      </c>
      <c r="B15" s="11" t="s">
        <v>11</v>
      </c>
      <c r="C15" s="480"/>
      <c r="D15" s="480"/>
      <c r="E15" s="483">
        <v>36</v>
      </c>
      <c r="F15" s="483">
        <v>60</v>
      </c>
      <c r="G15" s="481">
        <v>3.04</v>
      </c>
      <c r="H15" s="481">
        <v>4.97</v>
      </c>
      <c r="I15" s="481">
        <v>6.82</v>
      </c>
      <c r="J15" s="481">
        <v>8.16</v>
      </c>
      <c r="K15" s="481">
        <v>10.91</v>
      </c>
      <c r="L15" s="481">
        <v>20.7</v>
      </c>
      <c r="M15" s="481">
        <v>117.18</v>
      </c>
      <c r="N15" s="481">
        <v>176.12</v>
      </c>
      <c r="O15" s="481">
        <v>0.06</v>
      </c>
      <c r="P15" s="481">
        <v>0.08</v>
      </c>
      <c r="Q15" s="15"/>
    </row>
    <row r="16" spans="1:17" ht="38.25">
      <c r="A16" s="5"/>
      <c r="B16" s="16" t="s">
        <v>12</v>
      </c>
      <c r="C16" s="482">
        <v>8.6</v>
      </c>
      <c r="D16" s="482">
        <v>12.9</v>
      </c>
      <c r="E16" s="482">
        <v>8</v>
      </c>
      <c r="F16" s="482">
        <v>12</v>
      </c>
      <c r="G16" s="481"/>
      <c r="H16" s="481"/>
      <c r="I16" s="481"/>
      <c r="J16" s="481"/>
      <c r="K16" s="481"/>
      <c r="L16" s="481"/>
      <c r="M16" s="481"/>
      <c r="N16" s="481"/>
      <c r="O16" s="481"/>
      <c r="P16" s="481"/>
      <c r="Q16" s="15"/>
    </row>
    <row r="17" spans="1:17" ht="38.25">
      <c r="A17" s="5"/>
      <c r="B17" s="16" t="s">
        <v>13</v>
      </c>
      <c r="C17" s="482">
        <v>6</v>
      </c>
      <c r="D17" s="482">
        <v>6</v>
      </c>
      <c r="E17" s="482">
        <v>6</v>
      </c>
      <c r="F17" s="482">
        <v>6</v>
      </c>
      <c r="G17" s="481"/>
      <c r="H17" s="481"/>
      <c r="I17" s="481"/>
      <c r="J17" s="481"/>
      <c r="K17" s="481"/>
      <c r="L17" s="481"/>
      <c r="M17" s="481"/>
      <c r="N17" s="481"/>
      <c r="O17" s="481"/>
      <c r="P17" s="481"/>
      <c r="Q17" s="9"/>
    </row>
    <row r="18" spans="1:17" ht="38.25">
      <c r="A18" s="5"/>
      <c r="B18" s="16" t="s">
        <v>14</v>
      </c>
      <c r="C18" s="482">
        <v>22</v>
      </c>
      <c r="D18" s="482">
        <v>42</v>
      </c>
      <c r="E18" s="482">
        <v>22</v>
      </c>
      <c r="F18" s="482">
        <v>42</v>
      </c>
      <c r="G18" s="481"/>
      <c r="H18" s="481"/>
      <c r="I18" s="481"/>
      <c r="J18" s="481"/>
      <c r="K18" s="481"/>
      <c r="L18" s="481"/>
      <c r="M18" s="481"/>
      <c r="N18" s="481"/>
      <c r="O18" s="481"/>
      <c r="P18" s="481"/>
      <c r="Q18" s="15"/>
    </row>
    <row r="19" spans="1:16" ht="38.25">
      <c r="A19" s="5"/>
      <c r="B19" s="19" t="s">
        <v>15</v>
      </c>
      <c r="C19" s="20"/>
      <c r="D19" s="20"/>
      <c r="E19" s="21"/>
      <c r="F19" s="21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38.25">
      <c r="A20" s="10"/>
      <c r="B20" s="11" t="s">
        <v>25</v>
      </c>
      <c r="C20" s="12"/>
      <c r="D20" s="12"/>
      <c r="E20" s="22">
        <f aca="true" t="shared" si="0" ref="E20:P20">E5+E11+E15</f>
        <v>366</v>
      </c>
      <c r="F20" s="22">
        <f t="shared" si="0"/>
        <v>460</v>
      </c>
      <c r="G20" s="22">
        <f t="shared" si="0"/>
        <v>10.489999999999998</v>
      </c>
      <c r="H20" s="22">
        <f t="shared" si="0"/>
        <v>14.899999999999999</v>
      </c>
      <c r="I20" s="22">
        <f t="shared" si="0"/>
        <v>15.200000000000001</v>
      </c>
      <c r="J20" s="22">
        <f t="shared" si="0"/>
        <v>19.52</v>
      </c>
      <c r="K20" s="22">
        <f t="shared" si="0"/>
        <v>43.06999999999999</v>
      </c>
      <c r="L20" s="22">
        <f t="shared" si="0"/>
        <v>61.129999999999995</v>
      </c>
      <c r="M20" s="22">
        <f t="shared" si="0"/>
        <v>350.54</v>
      </c>
      <c r="N20" s="22">
        <f t="shared" si="0"/>
        <v>480.92</v>
      </c>
      <c r="O20" s="22">
        <f t="shared" si="0"/>
        <v>2.0500000000000003</v>
      </c>
      <c r="P20" s="22">
        <f t="shared" si="0"/>
        <v>2.64</v>
      </c>
    </row>
    <row r="21" spans="1:16" ht="38.25">
      <c r="A21" s="10" t="s">
        <v>107</v>
      </c>
      <c r="B21" s="23" t="s">
        <v>16</v>
      </c>
      <c r="C21" s="24">
        <v>125</v>
      </c>
      <c r="D21" s="24">
        <v>125</v>
      </c>
      <c r="E21" s="18">
        <v>125</v>
      </c>
      <c r="F21" s="18">
        <v>125</v>
      </c>
      <c r="G21" s="14">
        <v>0.13</v>
      </c>
      <c r="H21" s="14">
        <v>0.13</v>
      </c>
      <c r="I21" s="14">
        <v>0</v>
      </c>
      <c r="J21" s="14">
        <v>0</v>
      </c>
      <c r="K21" s="14">
        <v>11.38</v>
      </c>
      <c r="L21" s="14">
        <v>11.38</v>
      </c>
      <c r="M21" s="14">
        <v>46.25</v>
      </c>
      <c r="N21" s="14">
        <v>46.25</v>
      </c>
      <c r="O21" s="14">
        <v>2.5</v>
      </c>
      <c r="P21" s="14">
        <v>2.5</v>
      </c>
    </row>
    <row r="22" spans="1:16" ht="38.25">
      <c r="A22" s="5"/>
      <c r="B22" s="11" t="s">
        <v>25</v>
      </c>
      <c r="C22" s="12"/>
      <c r="D22" s="12"/>
      <c r="E22" s="22">
        <f>E21</f>
        <v>125</v>
      </c>
      <c r="F22" s="22">
        <f>F21</f>
        <v>125</v>
      </c>
      <c r="G22" s="22">
        <f aca="true" t="shared" si="1" ref="G22:P22">G21</f>
        <v>0.13</v>
      </c>
      <c r="H22" s="22">
        <f t="shared" si="1"/>
        <v>0.13</v>
      </c>
      <c r="I22" s="22">
        <f t="shared" si="1"/>
        <v>0</v>
      </c>
      <c r="J22" s="22">
        <f t="shared" si="1"/>
        <v>0</v>
      </c>
      <c r="K22" s="22">
        <f t="shared" si="1"/>
        <v>11.38</v>
      </c>
      <c r="L22" s="22">
        <f t="shared" si="1"/>
        <v>11.38</v>
      </c>
      <c r="M22" s="22">
        <f t="shared" si="1"/>
        <v>46.25</v>
      </c>
      <c r="N22" s="22">
        <f t="shared" si="1"/>
        <v>46.25</v>
      </c>
      <c r="O22" s="22">
        <f t="shared" si="1"/>
        <v>2.5</v>
      </c>
      <c r="P22" s="22">
        <f t="shared" si="1"/>
        <v>2.5</v>
      </c>
    </row>
    <row r="23" spans="1:17" ht="38.25">
      <c r="A23" s="10"/>
      <c r="B23" s="6" t="s">
        <v>17</v>
      </c>
      <c r="C23" s="14"/>
      <c r="D23" s="14"/>
      <c r="E23" s="21"/>
      <c r="F23" s="21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9"/>
    </row>
    <row r="24" spans="1:17" ht="38.25">
      <c r="A24" s="10" t="s">
        <v>108</v>
      </c>
      <c r="B24" s="11" t="s">
        <v>491</v>
      </c>
      <c r="C24" s="12"/>
      <c r="D24" s="12"/>
      <c r="E24" s="13">
        <v>45</v>
      </c>
      <c r="F24" s="13">
        <v>60</v>
      </c>
      <c r="G24" s="20">
        <v>0.67</v>
      </c>
      <c r="H24" s="20">
        <v>0.9</v>
      </c>
      <c r="I24" s="20">
        <v>4.04</v>
      </c>
      <c r="J24" s="20">
        <v>5.39</v>
      </c>
      <c r="K24" s="20">
        <v>3.24</v>
      </c>
      <c r="L24" s="20">
        <v>4.31</v>
      </c>
      <c r="M24" s="20">
        <v>53</v>
      </c>
      <c r="N24" s="20">
        <v>69</v>
      </c>
      <c r="O24" s="20">
        <v>13.35</v>
      </c>
      <c r="P24" s="20">
        <v>17.8</v>
      </c>
      <c r="Q24" s="25"/>
    </row>
    <row r="25" spans="1:17" ht="38.25">
      <c r="A25" s="5"/>
      <c r="B25" s="16" t="s">
        <v>92</v>
      </c>
      <c r="C25" s="17">
        <v>35</v>
      </c>
      <c r="D25" s="17">
        <v>45</v>
      </c>
      <c r="E25" s="17">
        <v>28</v>
      </c>
      <c r="F25" s="17">
        <v>36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15"/>
    </row>
    <row r="26" spans="1:17" ht="38.25">
      <c r="A26" s="5"/>
      <c r="B26" s="26" t="s">
        <v>422</v>
      </c>
      <c r="C26" s="17">
        <v>29</v>
      </c>
      <c r="D26" s="17">
        <v>38</v>
      </c>
      <c r="E26" s="17">
        <v>28</v>
      </c>
      <c r="F26" s="17">
        <v>36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15"/>
    </row>
    <row r="27" spans="1:17" ht="38.25">
      <c r="A27" s="5"/>
      <c r="B27" s="16" t="s">
        <v>94</v>
      </c>
      <c r="C27" s="17">
        <v>4</v>
      </c>
      <c r="D27" s="17">
        <v>5</v>
      </c>
      <c r="E27" s="17">
        <v>4</v>
      </c>
      <c r="F27" s="17">
        <v>5</v>
      </c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15"/>
    </row>
    <row r="28" spans="1:17" ht="38.25">
      <c r="A28" s="5"/>
      <c r="B28" s="16" t="s">
        <v>24</v>
      </c>
      <c r="C28" s="17">
        <v>1</v>
      </c>
      <c r="D28" s="17">
        <v>2</v>
      </c>
      <c r="E28" s="17">
        <v>1</v>
      </c>
      <c r="F28" s="17">
        <v>2</v>
      </c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15"/>
    </row>
    <row r="29" spans="1:17" ht="41.25" customHeight="1">
      <c r="A29" s="5"/>
      <c r="B29" s="27" t="s">
        <v>426</v>
      </c>
      <c r="C29" s="28">
        <v>14</v>
      </c>
      <c r="D29" s="28">
        <v>19</v>
      </c>
      <c r="E29" s="28">
        <v>11</v>
      </c>
      <c r="F29" s="28">
        <v>15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15"/>
    </row>
    <row r="30" spans="1:17" ht="38.25">
      <c r="A30" s="5"/>
      <c r="B30" s="27" t="s">
        <v>427</v>
      </c>
      <c r="C30" s="28">
        <v>15</v>
      </c>
      <c r="D30" s="28">
        <v>20</v>
      </c>
      <c r="E30" s="28">
        <v>11</v>
      </c>
      <c r="F30" s="28">
        <v>15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15"/>
    </row>
    <row r="31" spans="1:17" ht="38.25">
      <c r="A31" s="5"/>
      <c r="B31" s="27" t="s">
        <v>333</v>
      </c>
      <c r="C31" s="28">
        <v>11</v>
      </c>
      <c r="D31" s="28">
        <v>15</v>
      </c>
      <c r="E31" s="28">
        <v>11</v>
      </c>
      <c r="F31" s="28">
        <v>15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15"/>
    </row>
    <row r="32" spans="1:17" ht="38.25">
      <c r="A32" s="5"/>
      <c r="B32" s="26" t="s">
        <v>429</v>
      </c>
      <c r="C32" s="17">
        <v>3</v>
      </c>
      <c r="D32" s="17">
        <v>4</v>
      </c>
      <c r="E32" s="17">
        <v>2</v>
      </c>
      <c r="F32" s="17">
        <v>3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9"/>
    </row>
    <row r="33" spans="1:17" ht="38.25">
      <c r="A33" s="10"/>
      <c r="B33" s="26" t="s">
        <v>334</v>
      </c>
      <c r="C33" s="17">
        <v>2</v>
      </c>
      <c r="D33" s="17">
        <v>3</v>
      </c>
      <c r="E33" s="17">
        <v>2</v>
      </c>
      <c r="F33" s="17">
        <v>3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9"/>
    </row>
    <row r="34" spans="1:17" ht="38.25">
      <c r="A34" s="10" t="s">
        <v>109</v>
      </c>
      <c r="B34" s="32" t="s">
        <v>393</v>
      </c>
      <c r="C34" s="12"/>
      <c r="D34" s="12"/>
      <c r="E34" s="13">
        <v>150</v>
      </c>
      <c r="F34" s="13">
        <v>200</v>
      </c>
      <c r="G34" s="20">
        <v>3.62</v>
      </c>
      <c r="H34" s="20">
        <v>4.6</v>
      </c>
      <c r="I34" s="20">
        <v>6.91</v>
      </c>
      <c r="J34" s="20">
        <v>7.71</v>
      </c>
      <c r="K34" s="20">
        <v>8.13</v>
      </c>
      <c r="L34" s="20">
        <v>11.95</v>
      </c>
      <c r="M34" s="20">
        <v>76.67</v>
      </c>
      <c r="N34" s="444">
        <v>87.79</v>
      </c>
      <c r="O34" s="20">
        <v>4.78</v>
      </c>
      <c r="P34" s="20">
        <v>7.84</v>
      </c>
      <c r="Q34" s="30"/>
    </row>
    <row r="35" spans="1:17" ht="38.25">
      <c r="A35" s="5"/>
      <c r="B35" s="33" t="s">
        <v>97</v>
      </c>
      <c r="C35" s="17">
        <v>57</v>
      </c>
      <c r="D35" s="17">
        <v>77</v>
      </c>
      <c r="E35" s="28">
        <v>43</v>
      </c>
      <c r="F35" s="28">
        <v>58</v>
      </c>
      <c r="G35" s="20"/>
      <c r="H35" s="444"/>
      <c r="I35" s="444"/>
      <c r="J35" s="444"/>
      <c r="K35" s="444"/>
      <c r="L35" s="444"/>
      <c r="M35" s="444"/>
      <c r="N35" s="444"/>
      <c r="O35" s="444"/>
      <c r="P35" s="444"/>
      <c r="Q35" s="15"/>
    </row>
    <row r="36" spans="1:17" ht="38.25">
      <c r="A36" s="5"/>
      <c r="B36" s="33" t="s">
        <v>340</v>
      </c>
      <c r="C36" s="17">
        <v>61</v>
      </c>
      <c r="D36" s="17">
        <v>83</v>
      </c>
      <c r="E36" s="28">
        <v>43</v>
      </c>
      <c r="F36" s="28">
        <v>58</v>
      </c>
      <c r="G36" s="20"/>
      <c r="H36" s="444"/>
      <c r="I36" s="444"/>
      <c r="J36" s="444"/>
      <c r="K36" s="444"/>
      <c r="L36" s="444"/>
      <c r="M36" s="444"/>
      <c r="N36" s="444"/>
      <c r="O36" s="444"/>
      <c r="P36" s="444"/>
      <c r="Q36" s="15"/>
    </row>
    <row r="37" spans="1:17" ht="38.25">
      <c r="A37" s="5"/>
      <c r="B37" s="33" t="s">
        <v>341</v>
      </c>
      <c r="C37" s="17">
        <v>66</v>
      </c>
      <c r="D37" s="17">
        <v>89</v>
      </c>
      <c r="E37" s="28">
        <v>43</v>
      </c>
      <c r="F37" s="28">
        <v>58</v>
      </c>
      <c r="G37" s="20"/>
      <c r="H37" s="20"/>
      <c r="I37" s="20"/>
      <c r="J37" s="20"/>
      <c r="K37" s="20"/>
      <c r="L37" s="20"/>
      <c r="M37" s="444"/>
      <c r="N37" s="444"/>
      <c r="O37" s="20"/>
      <c r="P37" s="20"/>
      <c r="Q37" s="15"/>
    </row>
    <row r="38" spans="1:17" ht="48.75" customHeight="1">
      <c r="A38" s="5"/>
      <c r="B38" s="33" t="s">
        <v>342</v>
      </c>
      <c r="C38" s="17">
        <v>72</v>
      </c>
      <c r="D38" s="17">
        <v>97</v>
      </c>
      <c r="E38" s="28">
        <v>43</v>
      </c>
      <c r="F38" s="28">
        <v>58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15"/>
    </row>
    <row r="39" spans="1:17" ht="38.25">
      <c r="A39" s="5"/>
      <c r="B39" s="26" t="s">
        <v>335</v>
      </c>
      <c r="C39" s="17">
        <v>43</v>
      </c>
      <c r="D39" s="17">
        <v>58</v>
      </c>
      <c r="E39" s="28">
        <v>43</v>
      </c>
      <c r="F39" s="28">
        <v>58</v>
      </c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15"/>
    </row>
    <row r="40" spans="1:17" ht="47.25" customHeight="1">
      <c r="A40" s="5"/>
      <c r="B40" s="27" t="s">
        <v>426</v>
      </c>
      <c r="C40" s="17">
        <v>7.5</v>
      </c>
      <c r="D40" s="17">
        <v>10</v>
      </c>
      <c r="E40" s="28">
        <v>6</v>
      </c>
      <c r="F40" s="28">
        <v>8</v>
      </c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15"/>
    </row>
    <row r="41" spans="1:16" ht="38.25">
      <c r="A41" s="5"/>
      <c r="B41" s="27" t="s">
        <v>427</v>
      </c>
      <c r="C41" s="17">
        <v>8</v>
      </c>
      <c r="D41" s="17">
        <v>11</v>
      </c>
      <c r="E41" s="28">
        <v>6</v>
      </c>
      <c r="F41" s="28">
        <v>8</v>
      </c>
      <c r="G41" s="20"/>
      <c r="H41" s="20"/>
      <c r="I41" s="20"/>
      <c r="J41" s="20"/>
      <c r="K41" s="20"/>
      <c r="L41" s="20"/>
      <c r="M41" s="20"/>
      <c r="N41" s="20"/>
      <c r="O41" s="20"/>
      <c r="P41" s="20"/>
    </row>
    <row r="42" spans="1:17" ht="38.25">
      <c r="A42" s="5"/>
      <c r="B42" s="27" t="s">
        <v>333</v>
      </c>
      <c r="C42" s="17">
        <v>6</v>
      </c>
      <c r="D42" s="17">
        <v>8</v>
      </c>
      <c r="E42" s="28">
        <v>6</v>
      </c>
      <c r="F42" s="28">
        <v>8</v>
      </c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9"/>
    </row>
    <row r="43" spans="1:17" ht="38.25">
      <c r="A43" s="5"/>
      <c r="B43" s="26" t="s">
        <v>429</v>
      </c>
      <c r="C43" s="17">
        <v>7</v>
      </c>
      <c r="D43" s="17">
        <v>10</v>
      </c>
      <c r="E43" s="17">
        <v>6</v>
      </c>
      <c r="F43" s="17">
        <v>8</v>
      </c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15"/>
    </row>
    <row r="44" spans="1:17" ht="38.25">
      <c r="A44" s="10"/>
      <c r="B44" s="26" t="s">
        <v>334</v>
      </c>
      <c r="C44" s="17">
        <v>6</v>
      </c>
      <c r="D44" s="17">
        <v>8</v>
      </c>
      <c r="E44" s="17">
        <v>6</v>
      </c>
      <c r="F44" s="17">
        <v>8</v>
      </c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15"/>
    </row>
    <row r="45" spans="1:17" ht="38.25">
      <c r="A45" s="10"/>
      <c r="B45" s="31" t="s">
        <v>13</v>
      </c>
      <c r="C45" s="443">
        <v>4.5</v>
      </c>
      <c r="D45" s="443">
        <v>5</v>
      </c>
      <c r="E45" s="443">
        <v>4.5</v>
      </c>
      <c r="F45" s="443">
        <v>5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15"/>
    </row>
    <row r="46" spans="1:17" ht="38.25">
      <c r="A46" s="10"/>
      <c r="B46" s="26" t="s">
        <v>421</v>
      </c>
      <c r="C46" s="17">
        <v>33</v>
      </c>
      <c r="D46" s="17">
        <v>37</v>
      </c>
      <c r="E46" s="17">
        <v>24</v>
      </c>
      <c r="F46" s="17">
        <v>27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15"/>
    </row>
    <row r="47" spans="1:17" ht="38.25">
      <c r="A47" s="10"/>
      <c r="B47" s="26" t="s">
        <v>45</v>
      </c>
      <c r="C47" s="17">
        <v>3</v>
      </c>
      <c r="D47" s="17">
        <v>5</v>
      </c>
      <c r="E47" s="17">
        <v>3</v>
      </c>
      <c r="F47" s="17">
        <v>5</v>
      </c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15"/>
    </row>
    <row r="48" spans="1:17" ht="38.25">
      <c r="A48" s="10"/>
      <c r="B48" s="26" t="s">
        <v>51</v>
      </c>
      <c r="C48" s="17">
        <v>8</v>
      </c>
      <c r="D48" s="17">
        <v>9</v>
      </c>
      <c r="E48" s="17">
        <v>8</v>
      </c>
      <c r="F48" s="17">
        <v>9</v>
      </c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15"/>
    </row>
    <row r="49" spans="1:17" ht="38.25">
      <c r="A49" s="515" t="s">
        <v>110</v>
      </c>
      <c r="B49" s="519" t="s">
        <v>321</v>
      </c>
      <c r="C49" s="516"/>
      <c r="D49" s="516"/>
      <c r="E49" s="517">
        <v>150</v>
      </c>
      <c r="F49" s="517">
        <v>175</v>
      </c>
      <c r="G49" s="518">
        <v>5.43</v>
      </c>
      <c r="H49" s="518">
        <v>9.9</v>
      </c>
      <c r="I49" s="518">
        <v>9.98</v>
      </c>
      <c r="J49" s="518">
        <v>13.26</v>
      </c>
      <c r="K49" s="518">
        <v>12.32</v>
      </c>
      <c r="L49" s="518">
        <v>13.07</v>
      </c>
      <c r="M49" s="518">
        <v>122.82</v>
      </c>
      <c r="N49" s="518">
        <v>211.22</v>
      </c>
      <c r="O49" s="518">
        <v>7.14</v>
      </c>
      <c r="P49" s="518">
        <v>7.57</v>
      </c>
      <c r="Q49" s="15"/>
    </row>
    <row r="50" spans="1:17" s="435" customFormat="1" ht="38.25">
      <c r="A50" s="474"/>
      <c r="B50" s="375" t="s">
        <v>421</v>
      </c>
      <c r="C50" s="496">
        <v>98</v>
      </c>
      <c r="D50" s="496">
        <v>139</v>
      </c>
      <c r="E50" s="496">
        <v>72</v>
      </c>
      <c r="F50" s="496">
        <v>102</v>
      </c>
      <c r="G50" s="477"/>
      <c r="H50" s="477"/>
      <c r="I50" s="477"/>
      <c r="J50" s="477"/>
      <c r="K50" s="477"/>
      <c r="L50" s="477"/>
      <c r="M50" s="477"/>
      <c r="N50" s="477"/>
      <c r="O50" s="477"/>
      <c r="P50" s="477"/>
      <c r="Q50" s="15"/>
    </row>
    <row r="51" spans="1:17" ht="38.25">
      <c r="A51" s="5"/>
      <c r="B51" s="33" t="s">
        <v>97</v>
      </c>
      <c r="C51" s="17">
        <v>109</v>
      </c>
      <c r="D51" s="17">
        <v>116</v>
      </c>
      <c r="E51" s="443">
        <v>82</v>
      </c>
      <c r="F51" s="443">
        <v>87</v>
      </c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15"/>
    </row>
    <row r="52" spans="1:17" ht="38.25">
      <c r="A52" s="5"/>
      <c r="B52" s="33" t="s">
        <v>340</v>
      </c>
      <c r="C52" s="17">
        <v>117</v>
      </c>
      <c r="D52" s="17">
        <v>124</v>
      </c>
      <c r="E52" s="443">
        <v>82</v>
      </c>
      <c r="F52" s="443">
        <v>87</v>
      </c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15"/>
    </row>
    <row r="53" spans="1:17" ht="38.25">
      <c r="A53" s="5"/>
      <c r="B53" s="33" t="s">
        <v>341</v>
      </c>
      <c r="C53" s="17">
        <v>126</v>
      </c>
      <c r="D53" s="17">
        <v>134</v>
      </c>
      <c r="E53" s="443">
        <v>82</v>
      </c>
      <c r="F53" s="443">
        <v>87</v>
      </c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15"/>
    </row>
    <row r="54" spans="1:17" ht="38.25">
      <c r="A54" s="5"/>
      <c r="B54" s="33" t="s">
        <v>342</v>
      </c>
      <c r="C54" s="17">
        <v>137</v>
      </c>
      <c r="D54" s="17">
        <v>145</v>
      </c>
      <c r="E54" s="443">
        <v>82</v>
      </c>
      <c r="F54" s="443">
        <v>87</v>
      </c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15"/>
    </row>
    <row r="55" spans="1:17" ht="38.25">
      <c r="A55" s="5"/>
      <c r="B55" s="26" t="s">
        <v>335</v>
      </c>
      <c r="C55" s="17">
        <v>82</v>
      </c>
      <c r="D55" s="17">
        <v>87</v>
      </c>
      <c r="E55" s="17">
        <v>82</v>
      </c>
      <c r="F55" s="17">
        <v>87</v>
      </c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15"/>
    </row>
    <row r="56" spans="1:16" ht="38.25">
      <c r="A56" s="5"/>
      <c r="B56" s="26" t="s">
        <v>429</v>
      </c>
      <c r="C56" s="17">
        <v>5</v>
      </c>
      <c r="D56" s="17">
        <v>6</v>
      </c>
      <c r="E56" s="17">
        <v>4</v>
      </c>
      <c r="F56" s="17">
        <v>5</v>
      </c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6" ht="38.25">
      <c r="A57" s="5"/>
      <c r="B57" s="26" t="s">
        <v>334</v>
      </c>
      <c r="C57" s="17">
        <v>4</v>
      </c>
      <c r="D57" s="17">
        <v>5</v>
      </c>
      <c r="E57" s="17">
        <v>4</v>
      </c>
      <c r="F57" s="17">
        <v>5</v>
      </c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6" ht="47.25" customHeight="1">
      <c r="A58" s="5"/>
      <c r="B58" s="27" t="s">
        <v>426</v>
      </c>
      <c r="C58" s="28">
        <v>14</v>
      </c>
      <c r="D58" s="28">
        <v>15</v>
      </c>
      <c r="E58" s="28">
        <v>11</v>
      </c>
      <c r="F58" s="28">
        <v>12</v>
      </c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6" ht="38.25">
      <c r="A59" s="5"/>
      <c r="B59" s="27" t="s">
        <v>427</v>
      </c>
      <c r="C59" s="28">
        <v>15</v>
      </c>
      <c r="D59" s="28">
        <v>16</v>
      </c>
      <c r="E59" s="28">
        <v>11</v>
      </c>
      <c r="F59" s="28">
        <v>12</v>
      </c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6" ht="38.25">
      <c r="A60" s="5"/>
      <c r="B60" s="27" t="s">
        <v>333</v>
      </c>
      <c r="C60" s="28">
        <v>11</v>
      </c>
      <c r="D60" s="28">
        <v>12</v>
      </c>
      <c r="E60" s="28">
        <v>11</v>
      </c>
      <c r="F60" s="28">
        <v>12</v>
      </c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6" ht="38.25">
      <c r="A61" s="5"/>
      <c r="B61" s="31" t="s">
        <v>21</v>
      </c>
      <c r="C61" s="17">
        <v>2</v>
      </c>
      <c r="D61" s="17">
        <v>3</v>
      </c>
      <c r="E61" s="17">
        <v>2</v>
      </c>
      <c r="F61" s="17">
        <v>3</v>
      </c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6" ht="38.25">
      <c r="A62" s="10"/>
      <c r="B62" s="31" t="s">
        <v>90</v>
      </c>
      <c r="C62" s="17">
        <v>20</v>
      </c>
      <c r="D62" s="17">
        <v>22</v>
      </c>
      <c r="E62" s="17">
        <v>11</v>
      </c>
      <c r="F62" s="17">
        <v>12</v>
      </c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6" ht="38.25">
      <c r="A63" s="10"/>
      <c r="B63" s="31" t="s">
        <v>94</v>
      </c>
      <c r="C63" s="17">
        <v>3</v>
      </c>
      <c r="D63" s="17">
        <v>3.5</v>
      </c>
      <c r="E63" s="17">
        <v>3</v>
      </c>
      <c r="F63" s="17">
        <v>3.5</v>
      </c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7" ht="38.25">
      <c r="A64" s="5" t="s">
        <v>111</v>
      </c>
      <c r="B64" s="34" t="s">
        <v>42</v>
      </c>
      <c r="C64" s="35"/>
      <c r="D64" s="35"/>
      <c r="E64" s="13">
        <v>150</v>
      </c>
      <c r="F64" s="13">
        <v>200</v>
      </c>
      <c r="G64" s="20">
        <v>0.57</v>
      </c>
      <c r="H64" s="20">
        <v>0.73</v>
      </c>
      <c r="I64" s="20">
        <v>0</v>
      </c>
      <c r="J64" s="20">
        <v>0</v>
      </c>
      <c r="K64" s="20">
        <v>16.03</v>
      </c>
      <c r="L64" s="20">
        <v>20.67</v>
      </c>
      <c r="M64" s="20">
        <v>66</v>
      </c>
      <c r="N64" s="20">
        <v>85</v>
      </c>
      <c r="O64" s="20">
        <v>0.44</v>
      </c>
      <c r="P64" s="20">
        <v>0.56</v>
      </c>
      <c r="Q64" s="9"/>
    </row>
    <row r="65" spans="1:17" ht="38.25">
      <c r="A65" s="5"/>
      <c r="B65" s="36" t="s">
        <v>18</v>
      </c>
      <c r="C65" s="17">
        <v>11</v>
      </c>
      <c r="D65" s="17">
        <v>14</v>
      </c>
      <c r="E65" s="17">
        <v>11</v>
      </c>
      <c r="F65" s="17">
        <v>14</v>
      </c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15"/>
    </row>
    <row r="66" spans="1:17" ht="38.25">
      <c r="A66" s="10"/>
      <c r="B66" s="36" t="s">
        <v>24</v>
      </c>
      <c r="C66" s="17">
        <v>10</v>
      </c>
      <c r="D66" s="17">
        <v>13</v>
      </c>
      <c r="E66" s="17">
        <v>10</v>
      </c>
      <c r="F66" s="17">
        <v>13</v>
      </c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15"/>
    </row>
    <row r="67" spans="1:17" ht="38.25">
      <c r="A67" s="5" t="s">
        <v>135</v>
      </c>
      <c r="B67" s="11" t="s">
        <v>32</v>
      </c>
      <c r="C67" s="12">
        <v>40</v>
      </c>
      <c r="D67" s="12">
        <v>50</v>
      </c>
      <c r="E67" s="13">
        <v>40</v>
      </c>
      <c r="F67" s="13">
        <v>50</v>
      </c>
      <c r="G67" s="14">
        <v>1.64</v>
      </c>
      <c r="H67" s="14">
        <v>2.3</v>
      </c>
      <c r="I67" s="14">
        <v>0.48</v>
      </c>
      <c r="J67" s="14">
        <v>0.6</v>
      </c>
      <c r="K67" s="14">
        <v>13.36</v>
      </c>
      <c r="L67" s="14">
        <v>16.7</v>
      </c>
      <c r="M67" s="14">
        <f>G67*4+I67*9+K67*4</f>
        <v>64.32</v>
      </c>
      <c r="N67" s="14">
        <f>H67*4+J67*9+L67*4</f>
        <v>81.39999999999999</v>
      </c>
      <c r="O67" s="14">
        <v>0</v>
      </c>
      <c r="P67" s="14">
        <v>0</v>
      </c>
      <c r="Q67" s="15"/>
    </row>
    <row r="68" spans="1:16" ht="38.25">
      <c r="A68" s="5"/>
      <c r="B68" s="11" t="s">
        <v>25</v>
      </c>
      <c r="C68" s="12"/>
      <c r="D68" s="12"/>
      <c r="E68" s="37">
        <f aca="true" t="shared" si="2" ref="E68:P68">E24+E34+E49+E64+E67</f>
        <v>535</v>
      </c>
      <c r="F68" s="37">
        <f t="shared" si="2"/>
        <v>685</v>
      </c>
      <c r="G68" s="37">
        <f t="shared" si="2"/>
        <v>11.93</v>
      </c>
      <c r="H68" s="37">
        <f t="shared" si="2"/>
        <v>18.43</v>
      </c>
      <c r="I68" s="37">
        <f t="shared" si="2"/>
        <v>21.41</v>
      </c>
      <c r="J68" s="37">
        <f t="shared" si="2"/>
        <v>26.96</v>
      </c>
      <c r="K68" s="37">
        <f t="shared" si="2"/>
        <v>53.08</v>
      </c>
      <c r="L68" s="37">
        <f t="shared" si="2"/>
        <v>66.7</v>
      </c>
      <c r="M68" s="37">
        <f t="shared" si="2"/>
        <v>382.81</v>
      </c>
      <c r="N68" s="37">
        <f t="shared" si="2"/>
        <v>534.41</v>
      </c>
      <c r="O68" s="37">
        <f t="shared" si="2"/>
        <v>25.71</v>
      </c>
      <c r="P68" s="37">
        <f t="shared" si="2"/>
        <v>33.77</v>
      </c>
    </row>
    <row r="69" spans="1:16" ht="38.25">
      <c r="A69" s="10"/>
      <c r="B69" s="6" t="s">
        <v>26</v>
      </c>
      <c r="C69" s="14"/>
      <c r="D69" s="14"/>
      <c r="E69" s="17"/>
      <c r="F69" s="21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1:17" ht="76.5">
      <c r="A70" s="5" t="s">
        <v>112</v>
      </c>
      <c r="B70" s="29" t="s">
        <v>320</v>
      </c>
      <c r="C70" s="12"/>
      <c r="D70" s="12"/>
      <c r="E70" s="13">
        <v>230</v>
      </c>
      <c r="F70" s="13">
        <v>250</v>
      </c>
      <c r="G70" s="14">
        <v>5.25</v>
      </c>
      <c r="H70" s="14">
        <v>5.71</v>
      </c>
      <c r="I70" s="14">
        <v>2.04</v>
      </c>
      <c r="J70" s="14">
        <v>2.22</v>
      </c>
      <c r="K70" s="14">
        <v>12.3</v>
      </c>
      <c r="L70" s="14">
        <v>13.37</v>
      </c>
      <c r="M70" s="14">
        <v>101</v>
      </c>
      <c r="N70" s="14">
        <v>109.78</v>
      </c>
      <c r="O70" s="14">
        <v>9.15</v>
      </c>
      <c r="P70" s="14">
        <v>9.95</v>
      </c>
      <c r="Q70" s="15"/>
    </row>
    <row r="71" spans="1:17" ht="38.25">
      <c r="A71" s="5"/>
      <c r="B71" s="33" t="s">
        <v>97</v>
      </c>
      <c r="C71" s="28">
        <v>110</v>
      </c>
      <c r="D71" s="28">
        <v>120</v>
      </c>
      <c r="E71" s="28">
        <v>83</v>
      </c>
      <c r="F71" s="28">
        <v>90</v>
      </c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15"/>
    </row>
    <row r="72" spans="1:17" ht="38.25">
      <c r="A72" s="5"/>
      <c r="B72" s="33" t="s">
        <v>340</v>
      </c>
      <c r="C72" s="28">
        <v>119</v>
      </c>
      <c r="D72" s="28">
        <v>129</v>
      </c>
      <c r="E72" s="28">
        <v>83</v>
      </c>
      <c r="F72" s="28">
        <v>90</v>
      </c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15"/>
    </row>
    <row r="73" spans="1:17" ht="38.25">
      <c r="A73" s="5"/>
      <c r="B73" s="33" t="s">
        <v>341</v>
      </c>
      <c r="C73" s="28">
        <v>128</v>
      </c>
      <c r="D73" s="28">
        <v>139</v>
      </c>
      <c r="E73" s="28">
        <v>83</v>
      </c>
      <c r="F73" s="28">
        <v>90</v>
      </c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15"/>
    </row>
    <row r="74" spans="1:17" ht="38.25">
      <c r="A74" s="5"/>
      <c r="B74" s="33" t="s">
        <v>342</v>
      </c>
      <c r="C74" s="28">
        <v>139</v>
      </c>
      <c r="D74" s="28">
        <v>150</v>
      </c>
      <c r="E74" s="28">
        <v>83</v>
      </c>
      <c r="F74" s="28">
        <v>90</v>
      </c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15"/>
    </row>
    <row r="75" spans="1:17" ht="38.25">
      <c r="A75" s="5"/>
      <c r="B75" s="26" t="s">
        <v>335</v>
      </c>
      <c r="C75" s="28">
        <v>83</v>
      </c>
      <c r="D75" s="28">
        <v>90</v>
      </c>
      <c r="E75" s="28">
        <v>83</v>
      </c>
      <c r="F75" s="28">
        <v>90</v>
      </c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15"/>
    </row>
    <row r="76" spans="1:17" ht="37.5" customHeight="1">
      <c r="A76" s="5"/>
      <c r="B76" s="27" t="s">
        <v>426</v>
      </c>
      <c r="C76" s="28">
        <v>10</v>
      </c>
      <c r="D76" s="28">
        <v>12.5</v>
      </c>
      <c r="E76" s="28">
        <v>8</v>
      </c>
      <c r="F76" s="28">
        <v>9</v>
      </c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15"/>
    </row>
    <row r="77" spans="1:17" ht="38.25">
      <c r="A77" s="5"/>
      <c r="B77" s="27" t="s">
        <v>427</v>
      </c>
      <c r="C77" s="28">
        <v>11</v>
      </c>
      <c r="D77" s="28">
        <v>13.3</v>
      </c>
      <c r="E77" s="28">
        <v>8</v>
      </c>
      <c r="F77" s="28">
        <v>9</v>
      </c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15"/>
    </row>
    <row r="78" spans="1:17" ht="38.25">
      <c r="A78" s="5"/>
      <c r="B78" s="27" t="s">
        <v>333</v>
      </c>
      <c r="C78" s="28">
        <v>8</v>
      </c>
      <c r="D78" s="28">
        <v>9</v>
      </c>
      <c r="E78" s="28">
        <v>8</v>
      </c>
      <c r="F78" s="28">
        <v>9</v>
      </c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15"/>
    </row>
    <row r="79" spans="1:16" ht="38.25">
      <c r="A79" s="5"/>
      <c r="B79" s="26" t="s">
        <v>429</v>
      </c>
      <c r="C79" s="17">
        <v>10</v>
      </c>
      <c r="D79" s="17">
        <v>11</v>
      </c>
      <c r="E79" s="17">
        <v>8</v>
      </c>
      <c r="F79" s="17">
        <v>9</v>
      </c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1:16" ht="38.25">
      <c r="A80" s="5"/>
      <c r="B80" s="26" t="s">
        <v>334</v>
      </c>
      <c r="C80" s="17">
        <v>8</v>
      </c>
      <c r="D80" s="17">
        <v>9</v>
      </c>
      <c r="E80" s="17">
        <v>8</v>
      </c>
      <c r="F80" s="17">
        <v>9</v>
      </c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1:16" ht="38.25">
      <c r="A81" s="5"/>
      <c r="B81" s="16" t="s">
        <v>13</v>
      </c>
      <c r="C81" s="17">
        <v>2</v>
      </c>
      <c r="D81" s="17">
        <v>3</v>
      </c>
      <c r="E81" s="17">
        <v>2</v>
      </c>
      <c r="F81" s="17">
        <v>3</v>
      </c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1:17" ht="38.25">
      <c r="A82" s="5"/>
      <c r="B82" s="31" t="s">
        <v>480</v>
      </c>
      <c r="C82" s="17">
        <v>24</v>
      </c>
      <c r="D82" s="17">
        <v>26</v>
      </c>
      <c r="E82" s="17">
        <v>22</v>
      </c>
      <c r="F82" s="17">
        <v>24</v>
      </c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15"/>
    </row>
    <row r="83" spans="1:17" ht="38.25">
      <c r="A83" s="5"/>
      <c r="B83" s="16" t="s">
        <v>28</v>
      </c>
      <c r="C83" s="17">
        <v>0.9</v>
      </c>
      <c r="D83" s="17">
        <v>1</v>
      </c>
      <c r="E83" s="17">
        <v>0.9</v>
      </c>
      <c r="F83" s="17">
        <v>1</v>
      </c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15"/>
    </row>
    <row r="84" spans="1:17" ht="38.25">
      <c r="A84" s="5"/>
      <c r="B84" s="26" t="s">
        <v>429</v>
      </c>
      <c r="C84" s="17">
        <v>5</v>
      </c>
      <c r="D84" s="17">
        <v>6</v>
      </c>
      <c r="E84" s="17">
        <v>4</v>
      </c>
      <c r="F84" s="17">
        <v>5</v>
      </c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15"/>
    </row>
    <row r="85" spans="1:17" ht="38.25">
      <c r="A85" s="10"/>
      <c r="B85" s="26" t="s">
        <v>334</v>
      </c>
      <c r="C85" s="17">
        <v>4</v>
      </c>
      <c r="D85" s="17">
        <v>5</v>
      </c>
      <c r="E85" s="17">
        <v>4</v>
      </c>
      <c r="F85" s="17">
        <v>5</v>
      </c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15"/>
    </row>
    <row r="86" spans="1:17" ht="38.25">
      <c r="A86" s="5" t="s">
        <v>113</v>
      </c>
      <c r="B86" s="85" t="s">
        <v>374</v>
      </c>
      <c r="C86" s="74"/>
      <c r="D86" s="74"/>
      <c r="E86" s="55">
        <v>60</v>
      </c>
      <c r="F86" s="55">
        <v>60</v>
      </c>
      <c r="G86" s="61">
        <v>3.53</v>
      </c>
      <c r="H86" s="61">
        <v>3.53</v>
      </c>
      <c r="I86" s="61">
        <v>4.51</v>
      </c>
      <c r="J86" s="61">
        <v>4.51</v>
      </c>
      <c r="K86" s="61">
        <v>18.45</v>
      </c>
      <c r="L86" s="61">
        <v>18.45</v>
      </c>
      <c r="M86" s="61">
        <v>136</v>
      </c>
      <c r="N86" s="61">
        <v>136</v>
      </c>
      <c r="O86" s="61">
        <v>9.18</v>
      </c>
      <c r="P86" s="61">
        <v>9.18</v>
      </c>
      <c r="Q86" s="15"/>
    </row>
    <row r="87" spans="1:17" ht="38.25">
      <c r="A87" s="5"/>
      <c r="B87" s="65" t="s">
        <v>423</v>
      </c>
      <c r="C87" s="86">
        <v>0.9</v>
      </c>
      <c r="D87" s="86">
        <v>1</v>
      </c>
      <c r="E87" s="79">
        <v>0.9</v>
      </c>
      <c r="F87" s="79">
        <v>1</v>
      </c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15"/>
    </row>
    <row r="88" spans="1:17" ht="38.25">
      <c r="A88" s="5"/>
      <c r="B88" s="77" t="s">
        <v>23</v>
      </c>
      <c r="C88" s="87">
        <v>26</v>
      </c>
      <c r="D88" s="87">
        <v>26</v>
      </c>
      <c r="E88" s="76">
        <v>26</v>
      </c>
      <c r="F88" s="76">
        <v>26</v>
      </c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15"/>
    </row>
    <row r="89" spans="1:17" ht="38.25">
      <c r="A89" s="5"/>
      <c r="B89" s="77" t="s">
        <v>24</v>
      </c>
      <c r="C89" s="87">
        <v>1</v>
      </c>
      <c r="D89" s="87">
        <v>1</v>
      </c>
      <c r="E89" s="76">
        <v>1</v>
      </c>
      <c r="F89" s="76">
        <v>1</v>
      </c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15"/>
    </row>
    <row r="90" spans="1:17" ht="38.25">
      <c r="A90" s="5"/>
      <c r="B90" s="77" t="s">
        <v>13</v>
      </c>
      <c r="C90" s="87">
        <v>3</v>
      </c>
      <c r="D90" s="87">
        <v>3</v>
      </c>
      <c r="E90" s="76">
        <v>3</v>
      </c>
      <c r="F90" s="76">
        <v>3</v>
      </c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15"/>
    </row>
    <row r="91" spans="1:17" ht="38.25">
      <c r="A91" s="5"/>
      <c r="B91" s="77" t="s">
        <v>50</v>
      </c>
      <c r="C91" s="87">
        <v>9</v>
      </c>
      <c r="D91" s="87">
        <v>9</v>
      </c>
      <c r="E91" s="76">
        <v>9</v>
      </c>
      <c r="F91" s="76">
        <v>9</v>
      </c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15"/>
    </row>
    <row r="92" spans="1:16" ht="38.25">
      <c r="A92" s="5"/>
      <c r="B92" s="16" t="s">
        <v>92</v>
      </c>
      <c r="C92" s="87">
        <v>85</v>
      </c>
      <c r="D92" s="87">
        <v>85</v>
      </c>
      <c r="E92" s="76">
        <v>68</v>
      </c>
      <c r="F92" s="76">
        <v>68</v>
      </c>
      <c r="G92" s="61"/>
      <c r="H92" s="61"/>
      <c r="I92" s="61"/>
      <c r="J92" s="61"/>
      <c r="K92" s="61"/>
      <c r="L92" s="61"/>
      <c r="M92" s="61"/>
      <c r="N92" s="61"/>
      <c r="O92" s="61"/>
      <c r="P92" s="61"/>
    </row>
    <row r="93" spans="1:16" ht="38.25">
      <c r="A93" s="5"/>
      <c r="B93" s="26" t="s">
        <v>422</v>
      </c>
      <c r="C93" s="87">
        <v>71</v>
      </c>
      <c r="D93" s="87">
        <v>71</v>
      </c>
      <c r="E93" s="76">
        <v>68</v>
      </c>
      <c r="F93" s="76">
        <v>68</v>
      </c>
      <c r="G93" s="61"/>
      <c r="H93" s="61"/>
      <c r="I93" s="61"/>
      <c r="J93" s="61"/>
      <c r="K93" s="61"/>
      <c r="L93" s="61"/>
      <c r="M93" s="61"/>
      <c r="N93" s="61"/>
      <c r="O93" s="61"/>
      <c r="P93" s="61"/>
    </row>
    <row r="94" spans="1:16" ht="38.25">
      <c r="A94" s="5"/>
      <c r="B94" s="26" t="s">
        <v>429</v>
      </c>
      <c r="C94" s="87">
        <v>7</v>
      </c>
      <c r="D94" s="87">
        <v>7</v>
      </c>
      <c r="E94" s="76">
        <v>6</v>
      </c>
      <c r="F94" s="76">
        <v>6</v>
      </c>
      <c r="G94" s="61"/>
      <c r="H94" s="61"/>
      <c r="I94" s="61"/>
      <c r="J94" s="61"/>
      <c r="K94" s="61"/>
      <c r="L94" s="61"/>
      <c r="M94" s="61"/>
      <c r="N94" s="61"/>
      <c r="O94" s="61"/>
      <c r="P94" s="61"/>
    </row>
    <row r="95" spans="1:16" ht="38.25">
      <c r="A95" s="5"/>
      <c r="B95" s="26" t="s">
        <v>334</v>
      </c>
      <c r="C95" s="87">
        <v>6</v>
      </c>
      <c r="D95" s="87">
        <v>6</v>
      </c>
      <c r="E95" s="76">
        <v>6</v>
      </c>
      <c r="F95" s="76">
        <v>6</v>
      </c>
      <c r="G95" s="61"/>
      <c r="H95" s="61"/>
      <c r="I95" s="61"/>
      <c r="J95" s="61"/>
      <c r="K95" s="61"/>
      <c r="L95" s="61"/>
      <c r="M95" s="61"/>
      <c r="N95" s="61"/>
      <c r="O95" s="61"/>
      <c r="P95" s="61"/>
    </row>
    <row r="96" spans="1:16" ht="48.75" customHeight="1">
      <c r="A96" s="5"/>
      <c r="B96" s="27" t="s">
        <v>426</v>
      </c>
      <c r="C96" s="87">
        <v>7.5</v>
      </c>
      <c r="D96" s="87">
        <v>7.5</v>
      </c>
      <c r="E96" s="76">
        <v>6</v>
      </c>
      <c r="F96" s="76">
        <v>6</v>
      </c>
      <c r="G96" s="61"/>
      <c r="H96" s="61"/>
      <c r="I96" s="61"/>
      <c r="J96" s="61"/>
      <c r="K96" s="61"/>
      <c r="L96" s="61"/>
      <c r="M96" s="61"/>
      <c r="N96" s="61"/>
      <c r="O96" s="61"/>
      <c r="P96" s="61"/>
    </row>
    <row r="97" spans="1:16" ht="38.25">
      <c r="A97" s="5"/>
      <c r="B97" s="27" t="s">
        <v>427</v>
      </c>
      <c r="C97" s="87">
        <v>8</v>
      </c>
      <c r="D97" s="87">
        <v>8</v>
      </c>
      <c r="E97" s="76">
        <v>6</v>
      </c>
      <c r="F97" s="76">
        <v>6</v>
      </c>
      <c r="G97" s="61"/>
      <c r="H97" s="61"/>
      <c r="I97" s="61"/>
      <c r="J97" s="61"/>
      <c r="K97" s="61"/>
      <c r="L97" s="61"/>
      <c r="M97" s="61"/>
      <c r="N97" s="61"/>
      <c r="O97" s="61"/>
      <c r="P97" s="61"/>
    </row>
    <row r="98" spans="1:16" ht="38.25">
      <c r="A98" s="5"/>
      <c r="B98" s="27" t="s">
        <v>333</v>
      </c>
      <c r="C98" s="87">
        <v>6</v>
      </c>
      <c r="D98" s="87">
        <v>6</v>
      </c>
      <c r="E98" s="76">
        <v>6</v>
      </c>
      <c r="F98" s="76">
        <v>6</v>
      </c>
      <c r="G98" s="61"/>
      <c r="H98" s="61"/>
      <c r="I98" s="61"/>
      <c r="J98" s="61"/>
      <c r="K98" s="61"/>
      <c r="L98" s="61"/>
      <c r="M98" s="61"/>
      <c r="N98" s="61"/>
      <c r="O98" s="61"/>
      <c r="P98" s="61"/>
    </row>
    <row r="99" spans="1:16" ht="38.25">
      <c r="A99" s="5"/>
      <c r="B99" s="77" t="s">
        <v>94</v>
      </c>
      <c r="C99" s="87">
        <v>2.4</v>
      </c>
      <c r="D99" s="87">
        <v>2.4</v>
      </c>
      <c r="E99" s="76">
        <v>2.4</v>
      </c>
      <c r="F99" s="76">
        <v>2.4</v>
      </c>
      <c r="G99" s="61"/>
      <c r="H99" s="61"/>
      <c r="I99" s="61"/>
      <c r="J99" s="61"/>
      <c r="K99" s="61"/>
      <c r="L99" s="61"/>
      <c r="M99" s="61"/>
      <c r="N99" s="61"/>
      <c r="O99" s="61"/>
      <c r="P99" s="61"/>
    </row>
    <row r="100" spans="1:17" ht="38.25">
      <c r="A100" s="5" t="s">
        <v>114</v>
      </c>
      <c r="B100" s="32" t="s">
        <v>96</v>
      </c>
      <c r="C100" s="12"/>
      <c r="D100" s="12"/>
      <c r="E100" s="13">
        <v>180</v>
      </c>
      <c r="F100" s="13">
        <v>200</v>
      </c>
      <c r="G100" s="20">
        <v>0.03</v>
      </c>
      <c r="H100" s="20">
        <v>0.03</v>
      </c>
      <c r="I100" s="20">
        <v>0.01</v>
      </c>
      <c r="J100" s="20">
        <v>0.01</v>
      </c>
      <c r="K100" s="20">
        <v>9.98</v>
      </c>
      <c r="L100" s="20">
        <v>12.97</v>
      </c>
      <c r="M100" s="20">
        <v>42</v>
      </c>
      <c r="N100" s="20">
        <v>54</v>
      </c>
      <c r="O100" s="20">
        <v>0</v>
      </c>
      <c r="P100" s="20">
        <v>0</v>
      </c>
      <c r="Q100" s="9"/>
    </row>
    <row r="101" spans="1:17" ht="38.25">
      <c r="A101" s="5"/>
      <c r="B101" s="16" t="s">
        <v>29</v>
      </c>
      <c r="C101" s="17">
        <v>0.45</v>
      </c>
      <c r="D101" s="17">
        <v>0.54</v>
      </c>
      <c r="E101" s="17">
        <v>0.45</v>
      </c>
      <c r="F101" s="17">
        <v>0.54</v>
      </c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15"/>
    </row>
    <row r="102" spans="1:17" ht="38.25">
      <c r="A102" s="5"/>
      <c r="B102" s="16" t="s">
        <v>24</v>
      </c>
      <c r="C102" s="17">
        <v>10</v>
      </c>
      <c r="D102" s="17">
        <v>13</v>
      </c>
      <c r="E102" s="17">
        <v>10</v>
      </c>
      <c r="F102" s="17">
        <v>13</v>
      </c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15"/>
    </row>
    <row r="103" spans="1:17" ht="38.25">
      <c r="A103" s="10" t="s">
        <v>115</v>
      </c>
      <c r="B103" s="38" t="s">
        <v>136</v>
      </c>
      <c r="C103" s="24">
        <v>93</v>
      </c>
      <c r="D103" s="24">
        <v>93</v>
      </c>
      <c r="E103" s="13">
        <v>93</v>
      </c>
      <c r="F103" s="13">
        <v>93</v>
      </c>
      <c r="G103" s="20">
        <v>0.37</v>
      </c>
      <c r="H103" s="444">
        <v>0.37</v>
      </c>
      <c r="I103" s="20">
        <v>0.37</v>
      </c>
      <c r="J103" s="20">
        <v>0.37</v>
      </c>
      <c r="K103" s="20">
        <v>9.73</v>
      </c>
      <c r="L103" s="20">
        <v>9.73</v>
      </c>
      <c r="M103" s="20">
        <v>41.85</v>
      </c>
      <c r="N103" s="20">
        <v>41.85</v>
      </c>
      <c r="O103" s="20">
        <v>9.3</v>
      </c>
      <c r="P103" s="20">
        <v>9.3</v>
      </c>
      <c r="Q103" s="15"/>
    </row>
    <row r="104" spans="1:16" ht="38.25">
      <c r="A104" s="39" t="s">
        <v>135</v>
      </c>
      <c r="B104" s="11" t="s">
        <v>31</v>
      </c>
      <c r="C104" s="12">
        <v>35</v>
      </c>
      <c r="D104" s="12">
        <v>40</v>
      </c>
      <c r="E104" s="13">
        <v>35</v>
      </c>
      <c r="F104" s="13">
        <v>40</v>
      </c>
      <c r="G104" s="20">
        <v>1.66</v>
      </c>
      <c r="H104" s="20">
        <v>2</v>
      </c>
      <c r="I104" s="20">
        <v>0.28</v>
      </c>
      <c r="J104" s="20">
        <v>0.32</v>
      </c>
      <c r="K104" s="20">
        <v>17.22</v>
      </c>
      <c r="L104" s="20">
        <v>19.68</v>
      </c>
      <c r="M104" s="20">
        <f>G104*4+I104*9+K104*4</f>
        <v>78.03999999999999</v>
      </c>
      <c r="N104" s="20">
        <f>H104*4+J104*9+L104*4</f>
        <v>89.6</v>
      </c>
      <c r="O104" s="20">
        <v>0</v>
      </c>
      <c r="P104" s="20">
        <v>0</v>
      </c>
    </row>
    <row r="105" spans="1:16" ht="38.25">
      <c r="A105" s="39"/>
      <c r="B105" s="11" t="s">
        <v>25</v>
      </c>
      <c r="C105" s="12"/>
      <c r="D105" s="12"/>
      <c r="E105" s="40">
        <f aca="true" t="shared" si="3" ref="E105:P105">E70+E86+E100+E103+E104</f>
        <v>598</v>
      </c>
      <c r="F105" s="40">
        <f t="shared" si="3"/>
        <v>643</v>
      </c>
      <c r="G105" s="40">
        <f t="shared" si="3"/>
        <v>10.839999999999998</v>
      </c>
      <c r="H105" s="40">
        <f t="shared" si="3"/>
        <v>11.639999999999999</v>
      </c>
      <c r="I105" s="40">
        <f t="shared" si="3"/>
        <v>7.21</v>
      </c>
      <c r="J105" s="40">
        <f t="shared" si="3"/>
        <v>7.430000000000001</v>
      </c>
      <c r="K105" s="40">
        <f t="shared" si="3"/>
        <v>67.68</v>
      </c>
      <c r="L105" s="40">
        <f t="shared" si="3"/>
        <v>74.19999999999999</v>
      </c>
      <c r="M105" s="40">
        <f t="shared" si="3"/>
        <v>398.89</v>
      </c>
      <c r="N105" s="40">
        <f t="shared" si="3"/>
        <v>431.23</v>
      </c>
      <c r="O105" s="40">
        <f t="shared" si="3"/>
        <v>27.63</v>
      </c>
      <c r="P105" s="40">
        <f t="shared" si="3"/>
        <v>28.43</v>
      </c>
    </row>
    <row r="106" spans="1:16" ht="38.25">
      <c r="A106" s="39"/>
      <c r="B106" s="41" t="s">
        <v>430</v>
      </c>
      <c r="C106" s="42"/>
      <c r="D106" s="42"/>
      <c r="E106" s="42"/>
      <c r="F106" s="42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1:16" ht="38.25">
      <c r="A107" s="39" t="s">
        <v>432</v>
      </c>
      <c r="B107" s="11" t="s">
        <v>431</v>
      </c>
      <c r="C107" s="12">
        <v>154</v>
      </c>
      <c r="D107" s="12">
        <v>154</v>
      </c>
      <c r="E107" s="13">
        <v>150</v>
      </c>
      <c r="F107" s="13">
        <v>150</v>
      </c>
      <c r="G107" s="20">
        <v>4.36</v>
      </c>
      <c r="H107" s="20">
        <v>4.36</v>
      </c>
      <c r="I107" s="20">
        <v>3.76</v>
      </c>
      <c r="J107" s="20">
        <v>3.76</v>
      </c>
      <c r="K107" s="20">
        <v>6</v>
      </c>
      <c r="L107" s="20">
        <v>6</v>
      </c>
      <c r="M107" s="20">
        <v>79.5</v>
      </c>
      <c r="N107" s="20">
        <v>79.5</v>
      </c>
      <c r="O107" s="20">
        <v>1.06</v>
      </c>
      <c r="P107" s="20">
        <v>1.06</v>
      </c>
    </row>
    <row r="108" spans="1:17" s="43" customFormat="1" ht="38.25">
      <c r="A108" s="5"/>
      <c r="B108" s="11" t="s">
        <v>25</v>
      </c>
      <c r="C108" s="12"/>
      <c r="D108" s="12"/>
      <c r="E108" s="37">
        <f>E107</f>
        <v>150</v>
      </c>
      <c r="F108" s="37">
        <f aca="true" t="shared" si="4" ref="F108:P108">F107</f>
        <v>150</v>
      </c>
      <c r="G108" s="37">
        <f t="shared" si="4"/>
        <v>4.36</v>
      </c>
      <c r="H108" s="37">
        <f t="shared" si="4"/>
        <v>4.36</v>
      </c>
      <c r="I108" s="37">
        <f t="shared" si="4"/>
        <v>3.76</v>
      </c>
      <c r="J108" s="37">
        <f t="shared" si="4"/>
        <v>3.76</v>
      </c>
      <c r="K108" s="37">
        <f t="shared" si="4"/>
        <v>6</v>
      </c>
      <c r="L108" s="37">
        <f t="shared" si="4"/>
        <v>6</v>
      </c>
      <c r="M108" s="37">
        <f t="shared" si="4"/>
        <v>79.5</v>
      </c>
      <c r="N108" s="37">
        <f t="shared" si="4"/>
        <v>79.5</v>
      </c>
      <c r="O108" s="37">
        <f t="shared" si="4"/>
        <v>1.06</v>
      </c>
      <c r="P108" s="37">
        <f t="shared" si="4"/>
        <v>1.06</v>
      </c>
      <c r="Q108" s="1"/>
    </row>
    <row r="109" spans="1:16" ht="38.25" customHeight="1">
      <c r="A109" s="5"/>
      <c r="B109" s="44" t="s">
        <v>30</v>
      </c>
      <c r="C109" s="17"/>
      <c r="D109" s="17"/>
      <c r="E109" s="17"/>
      <c r="F109" s="21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1:16" ht="38.25">
      <c r="A110" s="5"/>
      <c r="B110" s="16" t="s">
        <v>33</v>
      </c>
      <c r="C110" s="13">
        <v>4</v>
      </c>
      <c r="D110" s="13">
        <v>6</v>
      </c>
      <c r="E110" s="13">
        <v>4</v>
      </c>
      <c r="F110" s="13">
        <v>6</v>
      </c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1:16" ht="38.25">
      <c r="A111" s="5"/>
      <c r="B111" s="45" t="s">
        <v>34</v>
      </c>
      <c r="C111" s="35"/>
      <c r="D111" s="35"/>
      <c r="E111" s="46">
        <f aca="true" t="shared" si="5" ref="E111:P111">E20+E22+E68+E105+E108</f>
        <v>1774</v>
      </c>
      <c r="F111" s="46">
        <f t="shared" si="5"/>
        <v>2063</v>
      </c>
      <c r="G111" s="46">
        <f t="shared" si="5"/>
        <v>37.74999999999999</v>
      </c>
      <c r="H111" s="46">
        <f t="shared" si="5"/>
        <v>49.46</v>
      </c>
      <c r="I111" s="46">
        <f t="shared" si="5"/>
        <v>47.58</v>
      </c>
      <c r="J111" s="46">
        <f t="shared" si="5"/>
        <v>57.67</v>
      </c>
      <c r="K111" s="46">
        <f t="shared" si="5"/>
        <v>181.21</v>
      </c>
      <c r="L111" s="46">
        <f t="shared" si="5"/>
        <v>219.40999999999997</v>
      </c>
      <c r="M111" s="46">
        <f t="shared" si="5"/>
        <v>1257.99</v>
      </c>
      <c r="N111" s="46">
        <f t="shared" si="5"/>
        <v>1572.31</v>
      </c>
      <c r="O111" s="46">
        <f t="shared" si="5"/>
        <v>58.95</v>
      </c>
      <c r="P111" s="46">
        <f t="shared" si="5"/>
        <v>68.4</v>
      </c>
    </row>
    <row r="112" spans="1:6" ht="38.25">
      <c r="A112" s="47"/>
      <c r="E112" s="48"/>
      <c r="F112" s="48"/>
    </row>
    <row r="113" spans="1:17" ht="38.25">
      <c r="A113" s="47"/>
      <c r="E113" s="48"/>
      <c r="F113" s="48"/>
      <c r="Q113" s="2"/>
    </row>
    <row r="114" spans="9:17" ht="38.25">
      <c r="I114" s="48"/>
      <c r="J114" s="48"/>
      <c r="Q114" s="2"/>
    </row>
    <row r="115" ht="38.25">
      <c r="Q115" s="2"/>
    </row>
    <row r="142" spans="1:17" ht="38.25">
      <c r="A142" s="2"/>
      <c r="Q142" s="2"/>
    </row>
  </sheetData>
  <sheetProtection/>
  <mergeCells count="11">
    <mergeCell ref="G1:L2"/>
    <mergeCell ref="O3:P3"/>
    <mergeCell ref="A1:A3"/>
    <mergeCell ref="B1:B3"/>
    <mergeCell ref="E1:F2"/>
    <mergeCell ref="O1:P2"/>
    <mergeCell ref="G3:H3"/>
    <mergeCell ref="C1:D2"/>
    <mergeCell ref="M1:N2"/>
    <mergeCell ref="K3:L3"/>
    <mergeCell ref="I3:J3"/>
  </mergeCells>
  <printOptions/>
  <pageMargins left="0" right="0" top="0" bottom="0" header="0" footer="0"/>
  <pageSetup horizontalDpi="600" verticalDpi="600" orientation="landscape" paperSize="9" scale="35" r:id="rId1"/>
  <rowBreaks count="1" manualBreakCount="1">
    <brk id="42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Q106"/>
  <sheetViews>
    <sheetView view="pageBreakPreview" zoomScale="40" zoomScaleSheetLayoutView="40" zoomScalePageLayoutView="0" workbookViewId="0" topLeftCell="A1">
      <selection activeCell="B1" sqref="B1:B3"/>
    </sheetView>
  </sheetViews>
  <sheetFormatPr defaultColWidth="9.140625" defaultRowHeight="15"/>
  <cols>
    <col min="1" max="1" width="30.57421875" style="49" customWidth="1"/>
    <col min="2" max="2" width="98.421875" style="149" customWidth="1"/>
    <col min="3" max="3" width="21.8515625" style="150" bestFit="1" customWidth="1"/>
    <col min="4" max="4" width="20.140625" style="150" bestFit="1" customWidth="1"/>
    <col min="5" max="6" width="23.57421875" style="150" bestFit="1" customWidth="1"/>
    <col min="7" max="8" width="16.7109375" style="2" bestFit="1" customWidth="1"/>
    <col min="9" max="9" width="19.421875" style="2" customWidth="1"/>
    <col min="10" max="10" width="18.7109375" style="2" customWidth="1"/>
    <col min="11" max="12" width="20.140625" style="2" bestFit="1" customWidth="1"/>
    <col min="13" max="13" width="23.57421875" style="2" bestFit="1" customWidth="1"/>
    <col min="14" max="14" width="22.421875" style="2" customWidth="1"/>
    <col min="15" max="16" width="16.7109375" style="2" bestFit="1" customWidth="1"/>
    <col min="17" max="16384" width="9.140625" style="2" customWidth="1"/>
  </cols>
  <sheetData>
    <row r="1" spans="1:16" ht="38.25" customHeight="1">
      <c r="A1" s="531" t="s">
        <v>104</v>
      </c>
      <c r="B1" s="527" t="s">
        <v>574</v>
      </c>
      <c r="C1" s="526" t="s">
        <v>486</v>
      </c>
      <c r="D1" s="530"/>
      <c r="E1" s="526" t="s">
        <v>486</v>
      </c>
      <c r="F1" s="530"/>
      <c r="G1" s="525" t="s">
        <v>0</v>
      </c>
      <c r="H1" s="530"/>
      <c r="I1" s="530"/>
      <c r="J1" s="530"/>
      <c r="K1" s="530"/>
      <c r="L1" s="530"/>
      <c r="M1" s="526" t="s">
        <v>490</v>
      </c>
      <c r="N1" s="530"/>
      <c r="O1" s="526" t="s">
        <v>351</v>
      </c>
      <c r="P1" s="526"/>
    </row>
    <row r="2" spans="1:16" ht="38.25">
      <c r="A2" s="531"/>
      <c r="B2" s="528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26"/>
      <c r="P2" s="526"/>
    </row>
    <row r="3" spans="1:16" ht="80.25" customHeight="1">
      <c r="A3" s="531"/>
      <c r="B3" s="529"/>
      <c r="C3" s="50" t="s">
        <v>1</v>
      </c>
      <c r="D3" s="50" t="s">
        <v>2</v>
      </c>
      <c r="E3" s="50" t="s">
        <v>1</v>
      </c>
      <c r="F3" s="50" t="s">
        <v>2</v>
      </c>
      <c r="G3" s="526" t="s">
        <v>352</v>
      </c>
      <c r="H3" s="526"/>
      <c r="I3" s="526" t="s">
        <v>4</v>
      </c>
      <c r="J3" s="525"/>
      <c r="K3" s="525" t="s">
        <v>3</v>
      </c>
      <c r="L3" s="525"/>
      <c r="M3" s="51"/>
      <c r="N3" s="51"/>
      <c r="O3" s="525" t="s">
        <v>5</v>
      </c>
      <c r="P3" s="525"/>
    </row>
    <row r="4" spans="1:16" ht="38.25">
      <c r="A4" s="5"/>
      <c r="B4" s="138" t="s">
        <v>6</v>
      </c>
      <c r="C4" s="139" t="s">
        <v>322</v>
      </c>
      <c r="D4" s="139" t="s">
        <v>323</v>
      </c>
      <c r="E4" s="139" t="s">
        <v>324</v>
      </c>
      <c r="F4" s="140" t="s">
        <v>324</v>
      </c>
      <c r="G4" s="7" t="s">
        <v>1</v>
      </c>
      <c r="H4" s="8" t="s">
        <v>2</v>
      </c>
      <c r="I4" s="7" t="s">
        <v>1</v>
      </c>
      <c r="J4" s="8" t="s">
        <v>2</v>
      </c>
      <c r="K4" s="7" t="s">
        <v>1</v>
      </c>
      <c r="L4" s="8" t="s">
        <v>2</v>
      </c>
      <c r="M4" s="7" t="s">
        <v>1</v>
      </c>
      <c r="N4" s="8" t="s">
        <v>2</v>
      </c>
      <c r="O4" s="7" t="s">
        <v>1</v>
      </c>
      <c r="P4" s="8" t="s">
        <v>2</v>
      </c>
    </row>
    <row r="5" spans="1:16" ht="38.25">
      <c r="A5" s="10" t="s">
        <v>205</v>
      </c>
      <c r="B5" s="141" t="s">
        <v>458</v>
      </c>
      <c r="C5" s="142"/>
      <c r="D5" s="142"/>
      <c r="E5" s="55">
        <v>150</v>
      </c>
      <c r="F5" s="55">
        <v>200</v>
      </c>
      <c r="G5" s="58">
        <v>4.77</v>
      </c>
      <c r="H5" s="412">
        <v>6.62</v>
      </c>
      <c r="I5" s="58">
        <v>5.82</v>
      </c>
      <c r="J5" s="412">
        <v>8.11</v>
      </c>
      <c r="K5" s="58">
        <v>16.5</v>
      </c>
      <c r="L5" s="412">
        <v>23.39</v>
      </c>
      <c r="M5" s="58">
        <v>137</v>
      </c>
      <c r="N5" s="412">
        <v>192</v>
      </c>
      <c r="O5" s="58">
        <v>1.43</v>
      </c>
      <c r="P5" s="412">
        <v>1.9</v>
      </c>
    </row>
    <row r="6" spans="1:16" ht="38.25">
      <c r="A6" s="143"/>
      <c r="B6" s="144" t="s">
        <v>27</v>
      </c>
      <c r="C6" s="145">
        <v>110</v>
      </c>
      <c r="D6" s="145">
        <v>146</v>
      </c>
      <c r="E6" s="57">
        <v>110</v>
      </c>
      <c r="F6" s="57">
        <v>146</v>
      </c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1:16" ht="38.25">
      <c r="A7" s="143"/>
      <c r="B7" s="144" t="s">
        <v>8</v>
      </c>
      <c r="C7" s="101">
        <v>2.5</v>
      </c>
      <c r="D7" s="101">
        <v>3</v>
      </c>
      <c r="E7" s="93">
        <v>2.5</v>
      </c>
      <c r="F7" s="93">
        <v>3</v>
      </c>
      <c r="G7" s="56"/>
      <c r="H7" s="56"/>
      <c r="I7" s="56"/>
      <c r="J7" s="56"/>
      <c r="K7" s="56"/>
      <c r="L7" s="56"/>
      <c r="M7" s="56"/>
      <c r="N7" s="56"/>
      <c r="O7" s="56"/>
      <c r="P7" s="56"/>
    </row>
    <row r="8" spans="1:16" ht="38.25">
      <c r="A8" s="143"/>
      <c r="B8" s="144" t="s">
        <v>24</v>
      </c>
      <c r="C8" s="145">
        <v>3</v>
      </c>
      <c r="D8" s="145">
        <v>4</v>
      </c>
      <c r="E8" s="76">
        <v>3</v>
      </c>
      <c r="F8" s="76">
        <v>4</v>
      </c>
      <c r="G8" s="56"/>
      <c r="H8" s="56"/>
      <c r="I8" s="56"/>
      <c r="J8" s="56"/>
      <c r="K8" s="56"/>
      <c r="L8" s="56"/>
      <c r="M8" s="56"/>
      <c r="N8" s="56"/>
      <c r="O8" s="56"/>
      <c r="P8" s="56"/>
    </row>
    <row r="9" spans="1:16" ht="38.25">
      <c r="A9" s="143"/>
      <c r="B9" s="144" t="s">
        <v>45</v>
      </c>
      <c r="C9" s="145">
        <v>14</v>
      </c>
      <c r="D9" s="145">
        <v>21</v>
      </c>
      <c r="E9" s="76">
        <v>14</v>
      </c>
      <c r="F9" s="76">
        <v>21</v>
      </c>
      <c r="G9" s="56"/>
      <c r="H9" s="56"/>
      <c r="I9" s="56"/>
      <c r="J9" s="56"/>
      <c r="K9" s="56"/>
      <c r="L9" s="56"/>
      <c r="M9" s="56"/>
      <c r="N9" s="56"/>
      <c r="O9" s="56"/>
      <c r="P9" s="56"/>
    </row>
    <row r="10" spans="1:16" ht="76.5">
      <c r="A10" s="10" t="s">
        <v>364</v>
      </c>
      <c r="B10" s="11" t="s">
        <v>46</v>
      </c>
      <c r="C10" s="54"/>
      <c r="D10" s="54"/>
      <c r="E10" s="55">
        <v>180</v>
      </c>
      <c r="F10" s="55">
        <v>200</v>
      </c>
      <c r="G10" s="441">
        <v>2.4</v>
      </c>
      <c r="H10" s="441">
        <v>3.26</v>
      </c>
      <c r="I10" s="441">
        <v>3.52</v>
      </c>
      <c r="J10" s="441">
        <v>4.4</v>
      </c>
      <c r="K10" s="441">
        <v>15.02</v>
      </c>
      <c r="L10" s="441">
        <v>18.29</v>
      </c>
      <c r="M10" s="441">
        <v>101.36</v>
      </c>
      <c r="N10" s="441">
        <v>125.8</v>
      </c>
      <c r="O10" s="441">
        <v>1.31</v>
      </c>
      <c r="P10" s="441">
        <v>1.65</v>
      </c>
    </row>
    <row r="11" spans="1:16" ht="38.25">
      <c r="A11" s="8"/>
      <c r="B11" s="16" t="s">
        <v>27</v>
      </c>
      <c r="C11" s="443">
        <v>101</v>
      </c>
      <c r="D11" s="443">
        <v>127</v>
      </c>
      <c r="E11" s="443">
        <v>101</v>
      </c>
      <c r="F11" s="443">
        <v>127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</row>
    <row r="12" spans="1:16" ht="38.25">
      <c r="A12" s="8"/>
      <c r="B12" s="16" t="s">
        <v>47</v>
      </c>
      <c r="C12" s="17">
        <v>2.86</v>
      </c>
      <c r="D12" s="17">
        <v>3.43</v>
      </c>
      <c r="E12" s="17">
        <v>2.86</v>
      </c>
      <c r="F12" s="17">
        <v>3.43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</row>
    <row r="13" spans="1:16" ht="38.25">
      <c r="A13" s="8"/>
      <c r="B13" s="16" t="s">
        <v>24</v>
      </c>
      <c r="C13" s="443">
        <v>10</v>
      </c>
      <c r="D13" s="443">
        <v>12</v>
      </c>
      <c r="E13" s="443">
        <v>10</v>
      </c>
      <c r="F13" s="443">
        <v>12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</row>
    <row r="14" spans="1:16" ht="38.25">
      <c r="A14" s="10" t="s">
        <v>365</v>
      </c>
      <c r="B14" s="11" t="s">
        <v>11</v>
      </c>
      <c r="C14" s="487"/>
      <c r="D14" s="487"/>
      <c r="E14" s="490">
        <v>36</v>
      </c>
      <c r="F14" s="490">
        <v>60</v>
      </c>
      <c r="G14" s="488">
        <v>3.04</v>
      </c>
      <c r="H14" s="488">
        <v>4.97</v>
      </c>
      <c r="I14" s="488">
        <v>6.82</v>
      </c>
      <c r="J14" s="488">
        <v>8.16</v>
      </c>
      <c r="K14" s="488">
        <v>10.91</v>
      </c>
      <c r="L14" s="488">
        <v>20.7</v>
      </c>
      <c r="M14" s="488">
        <v>117.18</v>
      </c>
      <c r="N14" s="488">
        <v>176.12</v>
      </c>
      <c r="O14" s="488">
        <v>0.06</v>
      </c>
      <c r="P14" s="488">
        <v>0.08</v>
      </c>
    </row>
    <row r="15" spans="1:16" ht="38.25">
      <c r="A15" s="10"/>
      <c r="B15" s="16" t="s">
        <v>12</v>
      </c>
      <c r="C15" s="489">
        <v>8.6</v>
      </c>
      <c r="D15" s="489">
        <v>12.9</v>
      </c>
      <c r="E15" s="489">
        <v>8</v>
      </c>
      <c r="F15" s="489">
        <v>12</v>
      </c>
      <c r="G15" s="488"/>
      <c r="H15" s="488"/>
      <c r="I15" s="488"/>
      <c r="J15" s="488"/>
      <c r="K15" s="488"/>
      <c r="L15" s="488"/>
      <c r="M15" s="488"/>
      <c r="N15" s="488"/>
      <c r="O15" s="488"/>
      <c r="P15" s="488"/>
    </row>
    <row r="16" spans="1:16" ht="38.25">
      <c r="A16" s="8"/>
      <c r="B16" s="33" t="s">
        <v>13</v>
      </c>
      <c r="C16" s="489">
        <v>6</v>
      </c>
      <c r="D16" s="489">
        <v>6</v>
      </c>
      <c r="E16" s="489">
        <v>6</v>
      </c>
      <c r="F16" s="489">
        <v>6</v>
      </c>
      <c r="G16" s="488"/>
      <c r="H16" s="488"/>
      <c r="I16" s="488"/>
      <c r="J16" s="488"/>
      <c r="K16" s="488"/>
      <c r="L16" s="488"/>
      <c r="M16" s="488"/>
      <c r="N16" s="488"/>
      <c r="O16" s="488"/>
      <c r="P16" s="488"/>
    </row>
    <row r="17" spans="1:16" ht="38.25">
      <c r="A17" s="8"/>
      <c r="B17" s="33" t="s">
        <v>14</v>
      </c>
      <c r="C17" s="489">
        <v>22</v>
      </c>
      <c r="D17" s="489">
        <v>42</v>
      </c>
      <c r="E17" s="489">
        <v>22</v>
      </c>
      <c r="F17" s="489">
        <v>42</v>
      </c>
      <c r="G17" s="488"/>
      <c r="H17" s="488"/>
      <c r="I17" s="488"/>
      <c r="J17" s="488"/>
      <c r="K17" s="488"/>
      <c r="L17" s="488"/>
      <c r="M17" s="488"/>
      <c r="N17" s="488"/>
      <c r="O17" s="488"/>
      <c r="P17" s="488"/>
    </row>
    <row r="18" spans="1:16" ht="38.25">
      <c r="A18" s="8"/>
      <c r="B18" s="146" t="s">
        <v>25</v>
      </c>
      <c r="C18" s="54"/>
      <c r="D18" s="54"/>
      <c r="E18" s="63">
        <f aca="true" t="shared" si="0" ref="E18:P18">E5+E10+E14</f>
        <v>366</v>
      </c>
      <c r="F18" s="63">
        <f t="shared" si="0"/>
        <v>460</v>
      </c>
      <c r="G18" s="63">
        <f t="shared" si="0"/>
        <v>10.21</v>
      </c>
      <c r="H18" s="63">
        <f t="shared" si="0"/>
        <v>14.849999999999998</v>
      </c>
      <c r="I18" s="63">
        <f t="shared" si="0"/>
        <v>16.16</v>
      </c>
      <c r="J18" s="63">
        <f t="shared" si="0"/>
        <v>20.67</v>
      </c>
      <c r="K18" s="63">
        <f t="shared" si="0"/>
        <v>42.43</v>
      </c>
      <c r="L18" s="63">
        <f t="shared" si="0"/>
        <v>62.379999999999995</v>
      </c>
      <c r="M18" s="63">
        <f t="shared" si="0"/>
        <v>355.54</v>
      </c>
      <c r="N18" s="63">
        <f t="shared" si="0"/>
        <v>493.92</v>
      </c>
      <c r="O18" s="63">
        <f t="shared" si="0"/>
        <v>2.8000000000000003</v>
      </c>
      <c r="P18" s="63">
        <f t="shared" si="0"/>
        <v>3.63</v>
      </c>
    </row>
    <row r="19" spans="1:16" ht="38.25">
      <c r="A19" s="10" t="s">
        <v>206</v>
      </c>
      <c r="B19" s="23" t="s">
        <v>16</v>
      </c>
      <c r="C19" s="24">
        <v>125</v>
      </c>
      <c r="D19" s="24">
        <v>125</v>
      </c>
      <c r="E19" s="426">
        <v>125</v>
      </c>
      <c r="F19" s="426">
        <v>125</v>
      </c>
      <c r="G19" s="441">
        <v>0.13</v>
      </c>
      <c r="H19" s="441">
        <v>0.13</v>
      </c>
      <c r="I19" s="441">
        <v>0</v>
      </c>
      <c r="J19" s="441">
        <v>0</v>
      </c>
      <c r="K19" s="441">
        <v>11.38</v>
      </c>
      <c r="L19" s="441">
        <v>11.38</v>
      </c>
      <c r="M19" s="441">
        <v>46.25</v>
      </c>
      <c r="N19" s="441">
        <v>46.25</v>
      </c>
      <c r="O19" s="441">
        <v>2.5</v>
      </c>
      <c r="P19" s="441">
        <v>2.5</v>
      </c>
    </row>
    <row r="20" spans="1:16" ht="38.25">
      <c r="A20" s="8"/>
      <c r="B20" s="146" t="s">
        <v>25</v>
      </c>
      <c r="C20" s="54"/>
      <c r="D20" s="54"/>
      <c r="E20" s="63">
        <f>E19</f>
        <v>125</v>
      </c>
      <c r="F20" s="63">
        <f aca="true" t="shared" si="1" ref="F20:P20">F19</f>
        <v>125</v>
      </c>
      <c r="G20" s="63">
        <f t="shared" si="1"/>
        <v>0.13</v>
      </c>
      <c r="H20" s="63">
        <f t="shared" si="1"/>
        <v>0.13</v>
      </c>
      <c r="I20" s="63">
        <f t="shared" si="1"/>
        <v>0</v>
      </c>
      <c r="J20" s="63">
        <f t="shared" si="1"/>
        <v>0</v>
      </c>
      <c r="K20" s="63">
        <f t="shared" si="1"/>
        <v>11.38</v>
      </c>
      <c r="L20" s="63">
        <f t="shared" si="1"/>
        <v>11.38</v>
      </c>
      <c r="M20" s="63">
        <f t="shared" si="1"/>
        <v>46.25</v>
      </c>
      <c r="N20" s="63">
        <f t="shared" si="1"/>
        <v>46.25</v>
      </c>
      <c r="O20" s="63">
        <f t="shared" si="1"/>
        <v>2.5</v>
      </c>
      <c r="P20" s="63">
        <f t="shared" si="1"/>
        <v>2.5</v>
      </c>
    </row>
    <row r="21" spans="1:17" ht="38.25">
      <c r="A21" s="8"/>
      <c r="B21" s="147" t="s">
        <v>17</v>
      </c>
      <c r="C21" s="60"/>
      <c r="D21" s="60"/>
      <c r="E21" s="60"/>
      <c r="F21" s="60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148"/>
    </row>
    <row r="22" spans="1:17" ht="38.25">
      <c r="A22" s="10" t="s">
        <v>207</v>
      </c>
      <c r="B22" s="289" t="s">
        <v>100</v>
      </c>
      <c r="C22" s="296"/>
      <c r="D22" s="296"/>
      <c r="E22" s="297">
        <v>45</v>
      </c>
      <c r="F22" s="297">
        <v>60</v>
      </c>
      <c r="G22" s="300">
        <v>1.89</v>
      </c>
      <c r="H22" s="300">
        <v>2.52</v>
      </c>
      <c r="I22" s="300">
        <v>6.2</v>
      </c>
      <c r="J22" s="300">
        <v>8.27</v>
      </c>
      <c r="K22" s="300">
        <v>2.48</v>
      </c>
      <c r="L22" s="300">
        <v>3.31</v>
      </c>
      <c r="M22" s="300">
        <v>75</v>
      </c>
      <c r="N22" s="300">
        <v>100</v>
      </c>
      <c r="O22" s="300">
        <v>1.45</v>
      </c>
      <c r="P22" s="300">
        <v>1.93</v>
      </c>
      <c r="Q22" s="148"/>
    </row>
    <row r="23" spans="1:17" ht="42.75" customHeight="1">
      <c r="A23" s="8"/>
      <c r="B23" s="291" t="s">
        <v>101</v>
      </c>
      <c r="C23" s="299">
        <v>6.5</v>
      </c>
      <c r="D23" s="299">
        <v>8.6</v>
      </c>
      <c r="E23" s="299">
        <v>6</v>
      </c>
      <c r="F23" s="299">
        <v>8</v>
      </c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148"/>
    </row>
    <row r="24" spans="1:17" ht="37.5" customHeight="1">
      <c r="A24" s="8"/>
      <c r="B24" s="293" t="s">
        <v>426</v>
      </c>
      <c r="C24" s="302">
        <v>44</v>
      </c>
      <c r="D24" s="302">
        <v>59</v>
      </c>
      <c r="E24" s="302">
        <v>38</v>
      </c>
      <c r="F24" s="302">
        <v>50</v>
      </c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148"/>
    </row>
    <row r="25" spans="1:17" ht="38.25">
      <c r="A25" s="8"/>
      <c r="B25" s="293" t="s">
        <v>427</v>
      </c>
      <c r="C25" s="302">
        <v>47</v>
      </c>
      <c r="D25" s="302">
        <v>63</v>
      </c>
      <c r="E25" s="302">
        <v>38</v>
      </c>
      <c r="F25" s="302">
        <v>50</v>
      </c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148"/>
    </row>
    <row r="26" spans="1:17" ht="38.25">
      <c r="A26" s="8"/>
      <c r="B26" s="293" t="s">
        <v>333</v>
      </c>
      <c r="C26" s="302">
        <v>38</v>
      </c>
      <c r="D26" s="302">
        <v>50</v>
      </c>
      <c r="E26" s="302">
        <v>38</v>
      </c>
      <c r="F26" s="302">
        <v>50</v>
      </c>
      <c r="G26" s="298"/>
      <c r="H26" s="298"/>
      <c r="I26" s="298"/>
      <c r="J26" s="298"/>
      <c r="K26" s="298"/>
      <c r="L26" s="298"/>
      <c r="M26" s="298"/>
      <c r="N26" s="298"/>
      <c r="O26" s="298"/>
      <c r="P26" s="298"/>
      <c r="Q26" s="148"/>
    </row>
    <row r="27" spans="1:17" ht="38.25">
      <c r="A27" s="8"/>
      <c r="B27" s="291" t="s">
        <v>327</v>
      </c>
      <c r="C27" s="299">
        <v>1</v>
      </c>
      <c r="D27" s="299">
        <v>1.2</v>
      </c>
      <c r="E27" s="299">
        <v>0.8</v>
      </c>
      <c r="F27" s="299">
        <v>0.9</v>
      </c>
      <c r="G27" s="298"/>
      <c r="H27" s="298"/>
      <c r="I27" s="298"/>
      <c r="J27" s="298"/>
      <c r="K27" s="298"/>
      <c r="L27" s="298"/>
      <c r="M27" s="298"/>
      <c r="N27" s="298"/>
      <c r="O27" s="298"/>
      <c r="P27" s="298"/>
      <c r="Q27" s="148"/>
    </row>
    <row r="28" spans="1:17" ht="38.25">
      <c r="A28" s="8"/>
      <c r="B28" s="291" t="s">
        <v>94</v>
      </c>
      <c r="C28" s="299">
        <v>4</v>
      </c>
      <c r="D28" s="299">
        <v>5</v>
      </c>
      <c r="E28" s="299">
        <v>4</v>
      </c>
      <c r="F28" s="299">
        <v>5</v>
      </c>
      <c r="G28" s="298"/>
      <c r="H28" s="298"/>
      <c r="I28" s="298"/>
      <c r="J28" s="298"/>
      <c r="K28" s="298"/>
      <c r="L28" s="298"/>
      <c r="M28" s="298"/>
      <c r="N28" s="298"/>
      <c r="O28" s="298"/>
      <c r="P28" s="298"/>
      <c r="Q28" s="148"/>
    </row>
    <row r="29" spans="1:17" ht="38.25">
      <c r="A29" s="10" t="s">
        <v>208</v>
      </c>
      <c r="B29" s="470" t="s">
        <v>501</v>
      </c>
      <c r="C29" s="54"/>
      <c r="D29" s="54"/>
      <c r="E29" s="55">
        <v>150</v>
      </c>
      <c r="F29" s="55">
        <v>200</v>
      </c>
      <c r="G29" s="61">
        <v>3.13</v>
      </c>
      <c r="H29" s="61">
        <v>4.13</v>
      </c>
      <c r="I29" s="61">
        <v>4.47</v>
      </c>
      <c r="J29" s="61">
        <v>5.25</v>
      </c>
      <c r="K29" s="61">
        <v>4.63</v>
      </c>
      <c r="L29" s="61">
        <v>6.11</v>
      </c>
      <c r="M29" s="61">
        <f>G29*4+I29*9+K29*4</f>
        <v>71.27</v>
      </c>
      <c r="N29" s="458">
        <f>H29*4+J29*9+L29*4</f>
        <v>88.21</v>
      </c>
      <c r="O29" s="61">
        <v>3.17</v>
      </c>
      <c r="P29" s="61">
        <v>3.65</v>
      </c>
      <c r="Q29" s="148"/>
    </row>
    <row r="30" spans="1:17" ht="38.25">
      <c r="A30" s="10"/>
      <c r="B30" s="33" t="s">
        <v>97</v>
      </c>
      <c r="C30" s="79">
        <v>24</v>
      </c>
      <c r="D30" s="79">
        <v>32</v>
      </c>
      <c r="E30" s="67">
        <v>18</v>
      </c>
      <c r="F30" s="67">
        <v>24</v>
      </c>
      <c r="G30" s="61"/>
      <c r="H30" s="458"/>
      <c r="I30" s="458"/>
      <c r="J30" s="458"/>
      <c r="K30" s="458"/>
      <c r="L30" s="458"/>
      <c r="M30" s="458"/>
      <c r="N30" s="458"/>
      <c r="O30" s="458"/>
      <c r="P30" s="458"/>
      <c r="Q30" s="148"/>
    </row>
    <row r="31" spans="1:17" ht="38.25">
      <c r="A31" s="10"/>
      <c r="B31" s="33" t="s">
        <v>340</v>
      </c>
      <c r="C31" s="79">
        <v>26</v>
      </c>
      <c r="D31" s="79">
        <v>34</v>
      </c>
      <c r="E31" s="461">
        <v>18</v>
      </c>
      <c r="F31" s="461">
        <v>24</v>
      </c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148"/>
    </row>
    <row r="32" spans="1:17" ht="38.25">
      <c r="A32" s="10"/>
      <c r="B32" s="33" t="s">
        <v>341</v>
      </c>
      <c r="C32" s="79">
        <v>28</v>
      </c>
      <c r="D32" s="79">
        <v>37</v>
      </c>
      <c r="E32" s="461">
        <v>18</v>
      </c>
      <c r="F32" s="461">
        <v>24</v>
      </c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148"/>
    </row>
    <row r="33" spans="1:17" ht="38.25">
      <c r="A33" s="10"/>
      <c r="B33" s="33" t="s">
        <v>342</v>
      </c>
      <c r="C33" s="79">
        <v>30</v>
      </c>
      <c r="D33" s="79">
        <v>40</v>
      </c>
      <c r="E33" s="461">
        <v>18</v>
      </c>
      <c r="F33" s="461">
        <v>24</v>
      </c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148"/>
    </row>
    <row r="34" spans="1:17" ht="38.25">
      <c r="A34" s="8"/>
      <c r="B34" s="26" t="s">
        <v>335</v>
      </c>
      <c r="C34" s="57">
        <v>18</v>
      </c>
      <c r="D34" s="57">
        <v>24</v>
      </c>
      <c r="E34" s="67">
        <v>18</v>
      </c>
      <c r="F34" s="67">
        <v>24</v>
      </c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148"/>
    </row>
    <row r="35" spans="1:17" ht="38.25">
      <c r="A35" s="8"/>
      <c r="B35" s="26" t="s">
        <v>429</v>
      </c>
      <c r="C35" s="57">
        <v>6</v>
      </c>
      <c r="D35" s="57">
        <v>8</v>
      </c>
      <c r="E35" s="57">
        <v>5</v>
      </c>
      <c r="F35" s="57">
        <v>7</v>
      </c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148"/>
    </row>
    <row r="36" spans="1:17" ht="38.25">
      <c r="A36" s="8"/>
      <c r="B36" s="26" t="s">
        <v>334</v>
      </c>
      <c r="C36" s="57">
        <v>5</v>
      </c>
      <c r="D36" s="57">
        <v>7</v>
      </c>
      <c r="E36" s="57">
        <v>5</v>
      </c>
      <c r="F36" s="57">
        <v>7</v>
      </c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148"/>
    </row>
    <row r="37" spans="1:17" ht="36.75" customHeight="1">
      <c r="A37" s="8"/>
      <c r="B37" s="27" t="s">
        <v>426</v>
      </c>
      <c r="C37" s="57">
        <v>7.5</v>
      </c>
      <c r="D37" s="57">
        <v>10</v>
      </c>
      <c r="E37" s="57">
        <v>6</v>
      </c>
      <c r="F37" s="57">
        <v>8</v>
      </c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148"/>
    </row>
    <row r="38" spans="1:17" ht="38.25">
      <c r="A38" s="8"/>
      <c r="B38" s="27" t="s">
        <v>427</v>
      </c>
      <c r="C38" s="57">
        <v>8</v>
      </c>
      <c r="D38" s="57">
        <v>11</v>
      </c>
      <c r="E38" s="57">
        <v>6</v>
      </c>
      <c r="F38" s="57">
        <v>8</v>
      </c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148"/>
    </row>
    <row r="39" spans="1:17" ht="38.25">
      <c r="A39" s="8"/>
      <c r="B39" s="27" t="s">
        <v>333</v>
      </c>
      <c r="C39" s="79">
        <v>6</v>
      </c>
      <c r="D39" s="79">
        <v>8</v>
      </c>
      <c r="E39" s="79">
        <v>6</v>
      </c>
      <c r="F39" s="79">
        <v>8</v>
      </c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148"/>
    </row>
    <row r="40" spans="1:17" ht="38.25">
      <c r="A40" s="8"/>
      <c r="B40" s="442" t="s">
        <v>421</v>
      </c>
      <c r="C40" s="496">
        <v>33</v>
      </c>
      <c r="D40" s="496">
        <v>37</v>
      </c>
      <c r="E40" s="496">
        <v>24</v>
      </c>
      <c r="F40" s="496">
        <v>27</v>
      </c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148"/>
    </row>
    <row r="41" spans="1:17" ht="38.25">
      <c r="A41" s="8"/>
      <c r="B41" s="33" t="s">
        <v>13</v>
      </c>
      <c r="C41" s="496">
        <v>4.5</v>
      </c>
      <c r="D41" s="496">
        <v>5</v>
      </c>
      <c r="E41" s="496">
        <v>4.5</v>
      </c>
      <c r="F41" s="496">
        <v>5</v>
      </c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148"/>
    </row>
    <row r="42" spans="1:17" ht="38.25">
      <c r="A42" s="8"/>
      <c r="B42" s="449" t="s">
        <v>35</v>
      </c>
      <c r="C42" s="57">
        <v>3</v>
      </c>
      <c r="D42" s="57">
        <v>5</v>
      </c>
      <c r="E42" s="57">
        <v>3</v>
      </c>
      <c r="F42" s="57">
        <v>5</v>
      </c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148"/>
    </row>
    <row r="43" spans="1:17" s="435" customFormat="1" ht="38.25">
      <c r="A43" s="437"/>
      <c r="B43" s="442" t="s">
        <v>500</v>
      </c>
      <c r="C43" s="443">
        <v>24</v>
      </c>
      <c r="D43" s="443">
        <v>33</v>
      </c>
      <c r="E43" s="443">
        <v>13</v>
      </c>
      <c r="F43" s="443">
        <v>18</v>
      </c>
      <c r="G43" s="458"/>
      <c r="H43" s="458"/>
      <c r="I43" s="458"/>
      <c r="J43" s="458"/>
      <c r="K43" s="458"/>
      <c r="L43" s="458"/>
      <c r="M43" s="458"/>
      <c r="N43" s="458"/>
      <c r="O43" s="458"/>
      <c r="P43" s="458"/>
      <c r="Q43" s="471"/>
    </row>
    <row r="44" spans="1:17" ht="38.25">
      <c r="A44" s="10" t="s">
        <v>209</v>
      </c>
      <c r="B44" s="470" t="s">
        <v>519</v>
      </c>
      <c r="C44" s="54"/>
      <c r="D44" s="54"/>
      <c r="E44" s="62">
        <v>105</v>
      </c>
      <c r="F44" s="62">
        <v>230</v>
      </c>
      <c r="G44" s="61">
        <v>2.22</v>
      </c>
      <c r="H44" s="61">
        <v>4.86</v>
      </c>
      <c r="I44" s="61">
        <v>3.68</v>
      </c>
      <c r="J44" s="61">
        <v>8.06</v>
      </c>
      <c r="K44" s="61">
        <v>5.98</v>
      </c>
      <c r="L44" s="61">
        <v>13.1</v>
      </c>
      <c r="M44" s="61">
        <v>71</v>
      </c>
      <c r="N44" s="61">
        <v>155.52</v>
      </c>
      <c r="O44" s="61">
        <v>19.12</v>
      </c>
      <c r="P44" s="61">
        <v>41.88</v>
      </c>
      <c r="Q44" s="148"/>
    </row>
    <row r="45" spans="1:17" ht="38.25">
      <c r="A45" s="8"/>
      <c r="B45" s="146" t="s">
        <v>330</v>
      </c>
      <c r="C45" s="54"/>
      <c r="D45" s="54"/>
      <c r="E45" s="55">
        <v>60</v>
      </c>
      <c r="F45" s="55">
        <v>60</v>
      </c>
      <c r="G45" s="61">
        <v>7.91</v>
      </c>
      <c r="H45" s="61">
        <v>7.91</v>
      </c>
      <c r="I45" s="61">
        <v>7.27</v>
      </c>
      <c r="J45" s="61">
        <v>7.27</v>
      </c>
      <c r="K45" s="61">
        <v>6.24</v>
      </c>
      <c r="L45" s="61">
        <v>6.24</v>
      </c>
      <c r="M45" s="61">
        <v>121</v>
      </c>
      <c r="N45" s="61">
        <v>121</v>
      </c>
      <c r="O45" s="61">
        <v>0.84</v>
      </c>
      <c r="P45" s="61">
        <v>0.84</v>
      </c>
      <c r="Q45" s="148"/>
    </row>
    <row r="46" spans="1:17" ht="38.25">
      <c r="A46" s="8"/>
      <c r="B46" s="138" t="s">
        <v>339</v>
      </c>
      <c r="C46" s="76">
        <v>45</v>
      </c>
      <c r="D46" s="76">
        <v>45</v>
      </c>
      <c r="E46" s="76">
        <v>41</v>
      </c>
      <c r="F46" s="76">
        <v>41</v>
      </c>
      <c r="G46" s="61"/>
      <c r="H46" s="458"/>
      <c r="I46" s="458"/>
      <c r="J46" s="458"/>
      <c r="K46" s="458"/>
      <c r="L46" s="458"/>
      <c r="M46" s="458"/>
      <c r="N46" s="458"/>
      <c r="O46" s="458"/>
      <c r="P46" s="458"/>
      <c r="Q46" s="148"/>
    </row>
    <row r="47" spans="1:17" ht="38.25">
      <c r="A47" s="8"/>
      <c r="B47" s="138" t="s">
        <v>31</v>
      </c>
      <c r="C47" s="76">
        <v>9</v>
      </c>
      <c r="D47" s="76">
        <v>9</v>
      </c>
      <c r="E47" s="76">
        <v>9</v>
      </c>
      <c r="F47" s="76">
        <v>9</v>
      </c>
      <c r="G47" s="61"/>
      <c r="H47" s="458"/>
      <c r="I47" s="458"/>
      <c r="J47" s="458"/>
      <c r="K47" s="458"/>
      <c r="L47" s="458"/>
      <c r="M47" s="458"/>
      <c r="N47" s="458"/>
      <c r="O47" s="458"/>
      <c r="P47" s="458"/>
      <c r="Q47" s="148"/>
    </row>
    <row r="48" spans="1:17" ht="38.25">
      <c r="A48" s="8"/>
      <c r="B48" s="144" t="s">
        <v>28</v>
      </c>
      <c r="C48" s="76">
        <v>8</v>
      </c>
      <c r="D48" s="76">
        <v>8</v>
      </c>
      <c r="E48" s="76">
        <v>8</v>
      </c>
      <c r="F48" s="76">
        <v>8</v>
      </c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148"/>
    </row>
    <row r="49" spans="1:17" ht="38.25">
      <c r="A49" s="8"/>
      <c r="B49" s="26" t="s">
        <v>429</v>
      </c>
      <c r="C49" s="57">
        <v>8</v>
      </c>
      <c r="D49" s="457">
        <v>8</v>
      </c>
      <c r="E49" s="57">
        <v>7</v>
      </c>
      <c r="F49" s="457">
        <v>7</v>
      </c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148"/>
    </row>
    <row r="50" spans="1:17" ht="38.25">
      <c r="A50" s="8"/>
      <c r="B50" s="26" t="s">
        <v>334</v>
      </c>
      <c r="C50" s="57">
        <v>7</v>
      </c>
      <c r="D50" s="457">
        <v>7</v>
      </c>
      <c r="E50" s="57">
        <v>7</v>
      </c>
      <c r="F50" s="457">
        <v>7</v>
      </c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148"/>
    </row>
    <row r="51" spans="1:17" ht="38.25">
      <c r="A51" s="8"/>
      <c r="B51" s="33" t="s">
        <v>94</v>
      </c>
      <c r="C51" s="57">
        <v>3</v>
      </c>
      <c r="D51" s="457">
        <v>3</v>
      </c>
      <c r="E51" s="57">
        <v>3</v>
      </c>
      <c r="F51" s="457">
        <v>3</v>
      </c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148"/>
    </row>
    <row r="52" spans="1:17" ht="38.25">
      <c r="A52" s="8"/>
      <c r="B52" s="33" t="s">
        <v>23</v>
      </c>
      <c r="C52" s="57">
        <v>2</v>
      </c>
      <c r="D52" s="457">
        <v>2</v>
      </c>
      <c r="E52" s="57">
        <v>2</v>
      </c>
      <c r="F52" s="457">
        <v>2</v>
      </c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148"/>
    </row>
    <row r="53" spans="1:17" s="435" customFormat="1" ht="38.25">
      <c r="A53" s="437"/>
      <c r="B53" s="449" t="s">
        <v>27</v>
      </c>
      <c r="C53" s="457">
        <v>11</v>
      </c>
      <c r="D53" s="457">
        <v>11</v>
      </c>
      <c r="E53" s="457">
        <v>11</v>
      </c>
      <c r="F53" s="457">
        <v>11</v>
      </c>
      <c r="G53" s="458"/>
      <c r="H53" s="458"/>
      <c r="I53" s="458"/>
      <c r="J53" s="458"/>
      <c r="K53" s="458"/>
      <c r="L53" s="458"/>
      <c r="M53" s="458"/>
      <c r="N53" s="458"/>
      <c r="O53" s="458"/>
      <c r="P53" s="458"/>
      <c r="Q53" s="471"/>
    </row>
    <row r="54" spans="1:17" s="435" customFormat="1" ht="38.25">
      <c r="A54" s="437"/>
      <c r="B54" s="442" t="s">
        <v>92</v>
      </c>
      <c r="C54" s="117">
        <v>158</v>
      </c>
      <c r="D54" s="117">
        <v>345</v>
      </c>
      <c r="E54" s="443">
        <v>126</v>
      </c>
      <c r="F54" s="443">
        <v>276</v>
      </c>
      <c r="G54" s="458"/>
      <c r="H54" s="458"/>
      <c r="I54" s="458"/>
      <c r="J54" s="458"/>
      <c r="K54" s="458"/>
      <c r="L54" s="458"/>
      <c r="M54" s="458"/>
      <c r="N54" s="458"/>
      <c r="O54" s="458"/>
      <c r="P54" s="458"/>
      <c r="Q54" s="471"/>
    </row>
    <row r="55" spans="1:17" s="435" customFormat="1" ht="38.25">
      <c r="A55" s="437"/>
      <c r="B55" s="445" t="s">
        <v>422</v>
      </c>
      <c r="C55" s="117">
        <v>132</v>
      </c>
      <c r="D55" s="117">
        <v>290</v>
      </c>
      <c r="E55" s="443">
        <v>126</v>
      </c>
      <c r="F55" s="443">
        <v>276</v>
      </c>
      <c r="G55" s="458"/>
      <c r="H55" s="458"/>
      <c r="I55" s="458"/>
      <c r="J55" s="458"/>
      <c r="K55" s="458"/>
      <c r="L55" s="458"/>
      <c r="M55" s="458"/>
      <c r="N55" s="458"/>
      <c r="O55" s="458"/>
      <c r="P55" s="458"/>
      <c r="Q55" s="471"/>
    </row>
    <row r="56" spans="1:17" s="435" customFormat="1" ht="38.25">
      <c r="A56" s="437"/>
      <c r="B56" s="449" t="s">
        <v>21</v>
      </c>
      <c r="C56" s="457">
        <v>5</v>
      </c>
      <c r="D56" s="457">
        <v>11</v>
      </c>
      <c r="E56" s="457">
        <v>5</v>
      </c>
      <c r="F56" s="457">
        <v>11</v>
      </c>
      <c r="G56" s="458"/>
      <c r="H56" s="458"/>
      <c r="I56" s="458"/>
      <c r="J56" s="458"/>
      <c r="K56" s="458"/>
      <c r="L56" s="458"/>
      <c r="M56" s="458"/>
      <c r="N56" s="458"/>
      <c r="O56" s="458"/>
      <c r="P56" s="458"/>
      <c r="Q56" s="471"/>
    </row>
    <row r="57" spans="1:17" s="435" customFormat="1" ht="38.25">
      <c r="A57" s="437"/>
      <c r="B57" s="449" t="s">
        <v>327</v>
      </c>
      <c r="C57" s="457">
        <v>0.7</v>
      </c>
      <c r="D57" s="457">
        <v>2.3</v>
      </c>
      <c r="E57" s="457">
        <v>0.5</v>
      </c>
      <c r="F57" s="457">
        <v>1.7</v>
      </c>
      <c r="G57" s="458"/>
      <c r="H57" s="458"/>
      <c r="I57" s="458"/>
      <c r="J57" s="458"/>
      <c r="K57" s="458"/>
      <c r="L57" s="458"/>
      <c r="M57" s="458"/>
      <c r="N57" s="458"/>
      <c r="O57" s="458"/>
      <c r="P57" s="458"/>
      <c r="Q57" s="471"/>
    </row>
    <row r="58" spans="1:17" s="435" customFormat="1" ht="38.25">
      <c r="A58" s="437"/>
      <c r="B58" s="445" t="s">
        <v>429</v>
      </c>
      <c r="C58" s="457">
        <v>6</v>
      </c>
      <c r="D58" s="457">
        <v>13</v>
      </c>
      <c r="E58" s="457">
        <v>5</v>
      </c>
      <c r="F58" s="457">
        <v>11</v>
      </c>
      <c r="G58" s="458"/>
      <c r="H58" s="458"/>
      <c r="I58" s="458"/>
      <c r="J58" s="458"/>
      <c r="K58" s="458"/>
      <c r="L58" s="458"/>
      <c r="M58" s="458"/>
      <c r="N58" s="458"/>
      <c r="O58" s="458"/>
      <c r="P58" s="458"/>
      <c r="Q58" s="471"/>
    </row>
    <row r="59" spans="1:17" s="435" customFormat="1" ht="38.25">
      <c r="A59" s="437"/>
      <c r="B59" s="445" t="s">
        <v>334</v>
      </c>
      <c r="C59" s="457">
        <v>5</v>
      </c>
      <c r="D59" s="457">
        <v>11</v>
      </c>
      <c r="E59" s="457">
        <v>5</v>
      </c>
      <c r="F59" s="457">
        <v>11</v>
      </c>
      <c r="G59" s="458"/>
      <c r="H59" s="458"/>
      <c r="I59" s="458"/>
      <c r="J59" s="458"/>
      <c r="K59" s="458"/>
      <c r="L59" s="458"/>
      <c r="M59" s="458"/>
      <c r="N59" s="458"/>
      <c r="O59" s="458"/>
      <c r="P59" s="458"/>
      <c r="Q59" s="471"/>
    </row>
    <row r="60" spans="1:17" s="435" customFormat="1" ht="39.75" customHeight="1">
      <c r="A60" s="437"/>
      <c r="B60" s="446" t="s">
        <v>426</v>
      </c>
      <c r="C60" s="457">
        <v>6.3</v>
      </c>
      <c r="D60" s="457">
        <v>14</v>
      </c>
      <c r="E60" s="457">
        <v>5</v>
      </c>
      <c r="F60" s="457">
        <v>11</v>
      </c>
      <c r="G60" s="458"/>
      <c r="H60" s="458"/>
      <c r="I60" s="458"/>
      <c r="J60" s="458"/>
      <c r="K60" s="458"/>
      <c r="L60" s="458"/>
      <c r="M60" s="458"/>
      <c r="N60" s="458"/>
      <c r="O60" s="458"/>
      <c r="P60" s="458"/>
      <c r="Q60" s="471"/>
    </row>
    <row r="61" spans="1:17" s="435" customFormat="1" ht="38.25">
      <c r="A61" s="437"/>
      <c r="B61" s="446" t="s">
        <v>427</v>
      </c>
      <c r="C61" s="457">
        <v>6.7</v>
      </c>
      <c r="D61" s="457">
        <v>15</v>
      </c>
      <c r="E61" s="457">
        <v>5</v>
      </c>
      <c r="F61" s="457">
        <v>11</v>
      </c>
      <c r="G61" s="458"/>
      <c r="H61" s="458"/>
      <c r="I61" s="458"/>
      <c r="J61" s="458"/>
      <c r="K61" s="458"/>
      <c r="L61" s="458"/>
      <c r="M61" s="458"/>
      <c r="N61" s="458"/>
      <c r="O61" s="458"/>
      <c r="P61" s="458"/>
      <c r="Q61" s="471"/>
    </row>
    <row r="62" spans="1:17" s="435" customFormat="1" ht="38.25">
      <c r="A62" s="437"/>
      <c r="B62" s="446" t="s">
        <v>333</v>
      </c>
      <c r="C62" s="465">
        <v>5</v>
      </c>
      <c r="D62" s="465">
        <v>11</v>
      </c>
      <c r="E62" s="465">
        <v>5</v>
      </c>
      <c r="F62" s="465">
        <v>11</v>
      </c>
      <c r="G62" s="458"/>
      <c r="H62" s="458"/>
      <c r="I62" s="458"/>
      <c r="J62" s="458"/>
      <c r="K62" s="458"/>
      <c r="L62" s="458"/>
      <c r="M62" s="458"/>
      <c r="N62" s="458"/>
      <c r="O62" s="458"/>
      <c r="P62" s="458"/>
      <c r="Q62" s="471"/>
    </row>
    <row r="63" spans="1:17" s="435" customFormat="1" ht="38.25">
      <c r="A63" s="437"/>
      <c r="B63" s="449" t="s">
        <v>94</v>
      </c>
      <c r="C63" s="457">
        <v>4.5</v>
      </c>
      <c r="D63" s="457">
        <v>5</v>
      </c>
      <c r="E63" s="457">
        <v>4.5</v>
      </c>
      <c r="F63" s="457">
        <v>5</v>
      </c>
      <c r="G63" s="458"/>
      <c r="H63" s="458"/>
      <c r="I63" s="458"/>
      <c r="J63" s="458"/>
      <c r="K63" s="458"/>
      <c r="L63" s="458"/>
      <c r="M63" s="458"/>
      <c r="N63" s="458"/>
      <c r="O63" s="458"/>
      <c r="P63" s="458"/>
      <c r="Q63" s="471"/>
    </row>
    <row r="64" spans="1:17" ht="38.25">
      <c r="A64" s="10" t="s">
        <v>210</v>
      </c>
      <c r="B64" s="146" t="s">
        <v>52</v>
      </c>
      <c r="C64" s="54"/>
      <c r="D64" s="54"/>
      <c r="E64" s="55">
        <v>150</v>
      </c>
      <c r="F64" s="55">
        <v>200</v>
      </c>
      <c r="G64" s="61">
        <v>0.2</v>
      </c>
      <c r="H64" s="61">
        <v>0.23</v>
      </c>
      <c r="I64" s="61">
        <v>0</v>
      </c>
      <c r="J64" s="61">
        <v>0</v>
      </c>
      <c r="K64" s="61">
        <v>17.24</v>
      </c>
      <c r="L64" s="61">
        <v>20.56</v>
      </c>
      <c r="M64" s="61">
        <v>69</v>
      </c>
      <c r="N64" s="61">
        <v>82</v>
      </c>
      <c r="O64" s="61">
        <v>0</v>
      </c>
      <c r="P64" s="61">
        <v>0</v>
      </c>
      <c r="Q64" s="148"/>
    </row>
    <row r="65" spans="1:17" ht="38.25">
      <c r="A65" s="8"/>
      <c r="B65" s="33" t="s">
        <v>69</v>
      </c>
      <c r="C65" s="57">
        <v>11</v>
      </c>
      <c r="D65" s="57">
        <v>13</v>
      </c>
      <c r="E65" s="57">
        <v>11</v>
      </c>
      <c r="F65" s="57">
        <v>13</v>
      </c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148"/>
    </row>
    <row r="66" spans="1:17" ht="38.25">
      <c r="A66" s="8"/>
      <c r="B66" s="33" t="s">
        <v>24</v>
      </c>
      <c r="C66" s="57">
        <v>10</v>
      </c>
      <c r="D66" s="57">
        <v>12</v>
      </c>
      <c r="E66" s="57">
        <v>10</v>
      </c>
      <c r="F66" s="57">
        <v>12</v>
      </c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148"/>
    </row>
    <row r="67" spans="1:17" ht="38.25">
      <c r="A67" s="10" t="s">
        <v>398</v>
      </c>
      <c r="B67" s="146" t="s">
        <v>32</v>
      </c>
      <c r="C67" s="54">
        <v>40</v>
      </c>
      <c r="D67" s="54">
        <v>50</v>
      </c>
      <c r="E67" s="55">
        <v>40</v>
      </c>
      <c r="F67" s="55">
        <v>50</v>
      </c>
      <c r="G67" s="14">
        <v>1.64</v>
      </c>
      <c r="H67" s="14">
        <v>2.3</v>
      </c>
      <c r="I67" s="14">
        <v>0.48</v>
      </c>
      <c r="J67" s="14">
        <v>0.6</v>
      </c>
      <c r="K67" s="14">
        <v>13.36</v>
      </c>
      <c r="L67" s="14">
        <v>16.7</v>
      </c>
      <c r="M67" s="14">
        <f>G67*4+I67*9+K67*4</f>
        <v>64.32</v>
      </c>
      <c r="N67" s="14">
        <f>H67*4+J67*9+L67*4</f>
        <v>81.39999999999999</v>
      </c>
      <c r="O67" s="14">
        <v>0</v>
      </c>
      <c r="P67" s="14">
        <v>0</v>
      </c>
      <c r="Q67" s="148"/>
    </row>
    <row r="68" spans="1:17" ht="38.25">
      <c r="A68" s="8"/>
      <c r="B68" s="146" t="s">
        <v>25</v>
      </c>
      <c r="C68" s="54"/>
      <c r="D68" s="54"/>
      <c r="E68" s="70">
        <f aca="true" t="shared" si="2" ref="E68:P68">E22+E29+E44+E45+E64+E67</f>
        <v>550</v>
      </c>
      <c r="F68" s="303">
        <f t="shared" si="2"/>
        <v>800</v>
      </c>
      <c r="G68" s="303">
        <f t="shared" si="2"/>
        <v>16.99</v>
      </c>
      <c r="H68" s="303">
        <f t="shared" si="2"/>
        <v>21.950000000000003</v>
      </c>
      <c r="I68" s="303">
        <f t="shared" si="2"/>
        <v>22.099999999999998</v>
      </c>
      <c r="J68" s="303">
        <f t="shared" si="2"/>
        <v>29.45</v>
      </c>
      <c r="K68" s="303">
        <f t="shared" si="2"/>
        <v>49.92999999999999</v>
      </c>
      <c r="L68" s="303">
        <f t="shared" si="2"/>
        <v>66.02</v>
      </c>
      <c r="M68" s="303">
        <f t="shared" si="2"/>
        <v>471.59</v>
      </c>
      <c r="N68" s="303">
        <f t="shared" si="2"/>
        <v>628.13</v>
      </c>
      <c r="O68" s="303">
        <f t="shared" si="2"/>
        <v>24.580000000000002</v>
      </c>
      <c r="P68" s="303">
        <f t="shared" si="2"/>
        <v>48.300000000000004</v>
      </c>
      <c r="Q68" s="148"/>
    </row>
    <row r="69" spans="1:17" ht="38.25">
      <c r="A69" s="8"/>
      <c r="B69" s="147" t="s">
        <v>26</v>
      </c>
      <c r="C69" s="60"/>
      <c r="D69" s="60"/>
      <c r="E69" s="57"/>
      <c r="F69" s="60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148"/>
    </row>
    <row r="70" spans="1:17" ht="87.75" customHeight="1">
      <c r="A70" s="10" t="s">
        <v>396</v>
      </c>
      <c r="B70" s="470" t="s">
        <v>537</v>
      </c>
      <c r="C70" s="54"/>
      <c r="D70" s="54"/>
      <c r="E70" s="55">
        <v>240</v>
      </c>
      <c r="F70" s="55">
        <v>253</v>
      </c>
      <c r="G70" s="96">
        <v>8.3</v>
      </c>
      <c r="H70" s="131">
        <v>8.99</v>
      </c>
      <c r="I70" s="131">
        <v>5.43</v>
      </c>
      <c r="J70" s="131">
        <v>5.88</v>
      </c>
      <c r="K70" s="131">
        <v>22.86</v>
      </c>
      <c r="L70" s="131">
        <v>24.77</v>
      </c>
      <c r="M70" s="131">
        <v>173.51</v>
      </c>
      <c r="N70" s="131">
        <v>187.97</v>
      </c>
      <c r="O70" s="131">
        <v>8.17</v>
      </c>
      <c r="P70" s="131">
        <v>8.85</v>
      </c>
      <c r="Q70" s="148"/>
    </row>
    <row r="71" spans="1:17" ht="38.25">
      <c r="A71" s="8"/>
      <c r="B71" s="33" t="s">
        <v>94</v>
      </c>
      <c r="C71" s="57">
        <v>4</v>
      </c>
      <c r="D71" s="57">
        <v>6</v>
      </c>
      <c r="E71" s="57">
        <v>4</v>
      </c>
      <c r="F71" s="57">
        <v>6</v>
      </c>
      <c r="G71" s="67"/>
      <c r="H71" s="461"/>
      <c r="I71" s="461"/>
      <c r="J71" s="461"/>
      <c r="K71" s="461"/>
      <c r="L71" s="461"/>
      <c r="M71" s="461"/>
      <c r="N71" s="461"/>
      <c r="O71" s="461"/>
      <c r="P71" s="461"/>
      <c r="Q71" s="148"/>
    </row>
    <row r="72" spans="1:17" ht="38.25">
      <c r="A72" s="8"/>
      <c r="B72" s="33" t="s">
        <v>13</v>
      </c>
      <c r="C72" s="57">
        <v>3</v>
      </c>
      <c r="D72" s="57">
        <v>4</v>
      </c>
      <c r="E72" s="57">
        <v>3</v>
      </c>
      <c r="F72" s="57">
        <v>4</v>
      </c>
      <c r="G72" s="67"/>
      <c r="H72" s="461"/>
      <c r="I72" s="461"/>
      <c r="J72" s="461"/>
      <c r="K72" s="461"/>
      <c r="L72" s="461"/>
      <c r="M72" s="461"/>
      <c r="N72" s="461"/>
      <c r="O72" s="461"/>
      <c r="P72" s="461"/>
      <c r="Q72" s="148"/>
    </row>
    <row r="73" spans="1:17" ht="38.25">
      <c r="A73" s="8"/>
      <c r="B73" s="33" t="s">
        <v>23</v>
      </c>
      <c r="C73" s="57">
        <v>4</v>
      </c>
      <c r="D73" s="57">
        <v>5</v>
      </c>
      <c r="E73" s="57">
        <v>4</v>
      </c>
      <c r="F73" s="57">
        <v>5</v>
      </c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148"/>
    </row>
    <row r="74" spans="1:17" ht="38.25">
      <c r="A74" s="8"/>
      <c r="B74" s="449" t="s">
        <v>480</v>
      </c>
      <c r="C74" s="57">
        <v>131</v>
      </c>
      <c r="D74" s="57">
        <v>144</v>
      </c>
      <c r="E74" s="57">
        <v>123</v>
      </c>
      <c r="F74" s="57">
        <v>135</v>
      </c>
      <c r="G74" s="67"/>
      <c r="H74" s="61"/>
      <c r="I74" s="61"/>
      <c r="J74" s="61"/>
      <c r="K74" s="61"/>
      <c r="L74" s="61"/>
      <c r="M74" s="61"/>
      <c r="N74" s="61"/>
      <c r="O74" s="61"/>
      <c r="P74" s="61"/>
      <c r="Q74" s="148"/>
    </row>
    <row r="75" spans="1:17" s="435" customFormat="1" ht="38.25">
      <c r="A75" s="437"/>
      <c r="B75" s="445" t="s">
        <v>429</v>
      </c>
      <c r="C75" s="457">
        <v>10</v>
      </c>
      <c r="D75" s="457">
        <v>14</v>
      </c>
      <c r="E75" s="457">
        <v>10</v>
      </c>
      <c r="F75" s="457">
        <v>12</v>
      </c>
      <c r="G75" s="461"/>
      <c r="H75" s="458"/>
      <c r="I75" s="458"/>
      <c r="J75" s="458"/>
      <c r="K75" s="458"/>
      <c r="L75" s="458"/>
      <c r="M75" s="458"/>
      <c r="N75" s="458"/>
      <c r="O75" s="458"/>
      <c r="P75" s="458"/>
      <c r="Q75" s="471"/>
    </row>
    <row r="76" spans="1:17" s="435" customFormat="1" ht="38.25">
      <c r="A76" s="437"/>
      <c r="B76" s="445" t="s">
        <v>334</v>
      </c>
      <c r="C76" s="457">
        <v>10</v>
      </c>
      <c r="D76" s="457">
        <v>12</v>
      </c>
      <c r="E76" s="457">
        <v>10</v>
      </c>
      <c r="F76" s="457">
        <v>12</v>
      </c>
      <c r="G76" s="461"/>
      <c r="H76" s="458"/>
      <c r="I76" s="458"/>
      <c r="J76" s="458"/>
      <c r="K76" s="458"/>
      <c r="L76" s="458"/>
      <c r="M76" s="458"/>
      <c r="N76" s="458"/>
      <c r="O76" s="458"/>
      <c r="P76" s="458"/>
      <c r="Q76" s="471"/>
    </row>
    <row r="77" spans="1:17" ht="38.25">
      <c r="A77" s="8"/>
      <c r="B77" s="449" t="s">
        <v>97</v>
      </c>
      <c r="C77" s="457">
        <v>258</v>
      </c>
      <c r="D77" s="457">
        <v>262</v>
      </c>
      <c r="E77" s="457">
        <v>194</v>
      </c>
      <c r="F77" s="457">
        <v>197</v>
      </c>
      <c r="G77" s="67"/>
      <c r="H77" s="61"/>
      <c r="I77" s="61"/>
      <c r="J77" s="61"/>
      <c r="K77" s="61"/>
      <c r="L77" s="61"/>
      <c r="M77" s="61"/>
      <c r="N77" s="61"/>
      <c r="O77" s="61"/>
      <c r="P77" s="61"/>
      <c r="Q77" s="148"/>
    </row>
    <row r="78" spans="1:17" ht="38.25">
      <c r="A78" s="8"/>
      <c r="B78" s="449" t="s">
        <v>340</v>
      </c>
      <c r="C78" s="457">
        <v>277</v>
      </c>
      <c r="D78" s="457">
        <v>282</v>
      </c>
      <c r="E78" s="457">
        <v>194</v>
      </c>
      <c r="F78" s="457">
        <v>197</v>
      </c>
      <c r="G78" s="67"/>
      <c r="H78" s="61"/>
      <c r="I78" s="61"/>
      <c r="J78" s="61"/>
      <c r="K78" s="61"/>
      <c r="L78" s="61"/>
      <c r="M78" s="61"/>
      <c r="N78" s="61"/>
      <c r="O78" s="61"/>
      <c r="P78" s="61"/>
      <c r="Q78" s="148"/>
    </row>
    <row r="79" spans="1:17" ht="44.25" customHeight="1">
      <c r="A79" s="8"/>
      <c r="B79" s="449" t="s">
        <v>341</v>
      </c>
      <c r="C79" s="457">
        <v>299</v>
      </c>
      <c r="D79" s="457">
        <v>303</v>
      </c>
      <c r="E79" s="457">
        <v>194</v>
      </c>
      <c r="F79" s="457">
        <v>197</v>
      </c>
      <c r="G79" s="67"/>
      <c r="H79" s="61"/>
      <c r="I79" s="61"/>
      <c r="J79" s="61"/>
      <c r="K79" s="61"/>
      <c r="L79" s="61"/>
      <c r="M79" s="61"/>
      <c r="N79" s="61"/>
      <c r="O79" s="61"/>
      <c r="P79" s="61"/>
      <c r="Q79" s="148"/>
    </row>
    <row r="80" spans="1:17" ht="38.25">
      <c r="A80" s="8"/>
      <c r="B80" s="449" t="s">
        <v>342</v>
      </c>
      <c r="C80" s="457">
        <v>324</v>
      </c>
      <c r="D80" s="457">
        <v>329</v>
      </c>
      <c r="E80" s="457">
        <v>194</v>
      </c>
      <c r="F80" s="457">
        <v>197</v>
      </c>
      <c r="G80" s="67"/>
      <c r="H80" s="61"/>
      <c r="I80" s="61"/>
      <c r="J80" s="61"/>
      <c r="K80" s="61"/>
      <c r="L80" s="61"/>
      <c r="M80" s="61"/>
      <c r="N80" s="61"/>
      <c r="O80" s="61"/>
      <c r="P80" s="61"/>
      <c r="Q80" s="148"/>
    </row>
    <row r="81" spans="1:17" ht="38.25">
      <c r="A81" s="8"/>
      <c r="B81" s="445" t="s">
        <v>335</v>
      </c>
      <c r="C81" s="457">
        <v>194</v>
      </c>
      <c r="D81" s="457">
        <v>197</v>
      </c>
      <c r="E81" s="457">
        <v>194</v>
      </c>
      <c r="F81" s="457">
        <v>197</v>
      </c>
      <c r="G81" s="67"/>
      <c r="H81" s="61"/>
      <c r="I81" s="61"/>
      <c r="J81" s="61"/>
      <c r="K81" s="61"/>
      <c r="L81" s="61"/>
      <c r="M81" s="61"/>
      <c r="N81" s="61"/>
      <c r="O81" s="61"/>
      <c r="P81" s="61"/>
      <c r="Q81" s="148"/>
    </row>
    <row r="82" spans="1:17" ht="38.25">
      <c r="A82" s="10" t="s">
        <v>399</v>
      </c>
      <c r="B82" s="151" t="s">
        <v>450</v>
      </c>
      <c r="C82" s="24"/>
      <c r="D82" s="24"/>
      <c r="E82" s="424">
        <v>13</v>
      </c>
      <c r="F82" s="424">
        <v>42</v>
      </c>
      <c r="G82" s="441">
        <v>0.65</v>
      </c>
      <c r="H82" s="441">
        <v>2.1</v>
      </c>
      <c r="I82" s="441">
        <v>1.48</v>
      </c>
      <c r="J82" s="441">
        <v>4.78</v>
      </c>
      <c r="K82" s="441">
        <v>13.54</v>
      </c>
      <c r="L82" s="441">
        <v>43.74</v>
      </c>
      <c r="M82" s="441">
        <v>72.47</v>
      </c>
      <c r="N82" s="441">
        <v>234.13</v>
      </c>
      <c r="O82" s="441">
        <v>0</v>
      </c>
      <c r="P82" s="441">
        <v>0</v>
      </c>
      <c r="Q82" s="148"/>
    </row>
    <row r="83" spans="1:17" s="435" customFormat="1" ht="38.25">
      <c r="A83" s="438"/>
      <c r="B83" s="445" t="s">
        <v>360</v>
      </c>
      <c r="C83" s="78">
        <v>13</v>
      </c>
      <c r="D83" s="78">
        <v>42</v>
      </c>
      <c r="E83" s="78">
        <v>13</v>
      </c>
      <c r="F83" s="78">
        <v>42</v>
      </c>
      <c r="G83" s="441"/>
      <c r="H83" s="441"/>
      <c r="I83" s="441"/>
      <c r="J83" s="441"/>
      <c r="K83" s="441"/>
      <c r="L83" s="441"/>
      <c r="M83" s="441"/>
      <c r="N83" s="441"/>
      <c r="O83" s="441"/>
      <c r="P83" s="441"/>
      <c r="Q83" s="471"/>
    </row>
    <row r="84" spans="1:17" ht="38.25">
      <c r="A84" s="10" t="s">
        <v>397</v>
      </c>
      <c r="B84" s="11" t="s">
        <v>96</v>
      </c>
      <c r="C84" s="54"/>
      <c r="D84" s="54"/>
      <c r="E84" s="55">
        <v>180</v>
      </c>
      <c r="F84" s="55">
        <v>200</v>
      </c>
      <c r="G84" s="20">
        <v>0.03</v>
      </c>
      <c r="H84" s="20">
        <v>0.03</v>
      </c>
      <c r="I84" s="20">
        <v>0.01</v>
      </c>
      <c r="J84" s="20">
        <v>0.01</v>
      </c>
      <c r="K84" s="20">
        <v>9.98</v>
      </c>
      <c r="L84" s="20">
        <v>12.97</v>
      </c>
      <c r="M84" s="20">
        <v>42</v>
      </c>
      <c r="N84" s="20">
        <v>54</v>
      </c>
      <c r="O84" s="20">
        <v>0</v>
      </c>
      <c r="P84" s="20">
        <v>0</v>
      </c>
      <c r="Q84" s="148"/>
    </row>
    <row r="85" spans="1:17" ht="38.25">
      <c r="A85" s="39"/>
      <c r="B85" s="16" t="s">
        <v>29</v>
      </c>
      <c r="C85" s="17">
        <v>0.45</v>
      </c>
      <c r="D85" s="17">
        <v>0.54</v>
      </c>
      <c r="E85" s="17">
        <v>0.45</v>
      </c>
      <c r="F85" s="17">
        <v>0.54</v>
      </c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48"/>
    </row>
    <row r="86" spans="1:17" ht="38.25">
      <c r="A86" s="5"/>
      <c r="B86" s="16" t="s">
        <v>24</v>
      </c>
      <c r="C86" s="57">
        <v>10</v>
      </c>
      <c r="D86" s="57">
        <v>13</v>
      </c>
      <c r="E86" s="57">
        <v>10</v>
      </c>
      <c r="F86" s="57">
        <v>13</v>
      </c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48"/>
    </row>
    <row r="87" spans="1:17" ht="38.25">
      <c r="A87" s="10" t="s">
        <v>398</v>
      </c>
      <c r="B87" s="146" t="s">
        <v>31</v>
      </c>
      <c r="C87" s="12">
        <v>35</v>
      </c>
      <c r="D87" s="12">
        <v>40</v>
      </c>
      <c r="E87" s="13">
        <v>35</v>
      </c>
      <c r="F87" s="13">
        <v>40</v>
      </c>
      <c r="G87" s="20">
        <v>1.66</v>
      </c>
      <c r="H87" s="20">
        <v>2</v>
      </c>
      <c r="I87" s="20">
        <v>0.28</v>
      </c>
      <c r="J87" s="20">
        <v>0.32</v>
      </c>
      <c r="K87" s="20">
        <v>17.22</v>
      </c>
      <c r="L87" s="20">
        <v>19.68</v>
      </c>
      <c r="M87" s="20">
        <f>G87*4+I87*9+K87*4</f>
        <v>78.03999999999999</v>
      </c>
      <c r="N87" s="20">
        <f>H87*4+J87*9+L87*4</f>
        <v>89.6</v>
      </c>
      <c r="O87" s="20">
        <v>0</v>
      </c>
      <c r="P87" s="20">
        <v>0</v>
      </c>
      <c r="Q87" s="148"/>
    </row>
    <row r="88" spans="1:17" ht="38.25">
      <c r="A88" s="10" t="s">
        <v>402</v>
      </c>
      <c r="B88" s="38" t="s">
        <v>136</v>
      </c>
      <c r="C88" s="24">
        <v>93</v>
      </c>
      <c r="D88" s="24">
        <v>93</v>
      </c>
      <c r="E88" s="424">
        <v>93</v>
      </c>
      <c r="F88" s="424">
        <v>93</v>
      </c>
      <c r="G88" s="444">
        <v>0.37</v>
      </c>
      <c r="H88" s="444">
        <v>0.37</v>
      </c>
      <c r="I88" s="444">
        <v>0.37</v>
      </c>
      <c r="J88" s="444">
        <v>0.37</v>
      </c>
      <c r="K88" s="444">
        <v>9.73</v>
      </c>
      <c r="L88" s="444">
        <v>9.73</v>
      </c>
      <c r="M88" s="444">
        <v>41.85</v>
      </c>
      <c r="N88" s="444">
        <v>41.85</v>
      </c>
      <c r="O88" s="444">
        <v>9.3</v>
      </c>
      <c r="P88" s="444">
        <v>9.3</v>
      </c>
      <c r="Q88" s="148"/>
    </row>
    <row r="89" spans="1:17" ht="38.25">
      <c r="A89" s="8"/>
      <c r="B89" s="146" t="s">
        <v>25</v>
      </c>
      <c r="C89" s="54"/>
      <c r="D89" s="54"/>
      <c r="E89" s="70">
        <f>E70+E82+E84+E87+E88</f>
        <v>561</v>
      </c>
      <c r="F89" s="464">
        <f aca="true" t="shared" si="3" ref="F89:P89">F70+F82+F84+F87+F88</f>
        <v>628</v>
      </c>
      <c r="G89" s="464">
        <f t="shared" si="3"/>
        <v>11.01</v>
      </c>
      <c r="H89" s="464">
        <f t="shared" si="3"/>
        <v>13.489999999999998</v>
      </c>
      <c r="I89" s="464">
        <f t="shared" si="3"/>
        <v>7.57</v>
      </c>
      <c r="J89" s="464">
        <f t="shared" si="3"/>
        <v>11.36</v>
      </c>
      <c r="K89" s="464">
        <f t="shared" si="3"/>
        <v>73.33</v>
      </c>
      <c r="L89" s="464">
        <f t="shared" si="3"/>
        <v>110.89</v>
      </c>
      <c r="M89" s="464">
        <f t="shared" si="3"/>
        <v>407.87</v>
      </c>
      <c r="N89" s="464">
        <f t="shared" si="3"/>
        <v>607.5500000000001</v>
      </c>
      <c r="O89" s="464">
        <f t="shared" si="3"/>
        <v>17.47</v>
      </c>
      <c r="P89" s="464">
        <f t="shared" si="3"/>
        <v>18.15</v>
      </c>
      <c r="Q89" s="148"/>
    </row>
    <row r="90" spans="1:17" ht="38.25">
      <c r="A90" s="8"/>
      <c r="B90" s="41" t="s">
        <v>430</v>
      </c>
      <c r="C90" s="79"/>
      <c r="D90" s="79"/>
      <c r="E90" s="79"/>
      <c r="F90" s="79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148"/>
    </row>
    <row r="91" spans="1:17" ht="38.25">
      <c r="A91" s="8" t="s">
        <v>439</v>
      </c>
      <c r="B91" s="11" t="s">
        <v>431</v>
      </c>
      <c r="C91" s="440">
        <v>154</v>
      </c>
      <c r="D91" s="440">
        <v>154</v>
      </c>
      <c r="E91" s="424">
        <v>150</v>
      </c>
      <c r="F91" s="424">
        <v>150</v>
      </c>
      <c r="G91" s="444">
        <v>4.36</v>
      </c>
      <c r="H91" s="444">
        <v>4.36</v>
      </c>
      <c r="I91" s="444">
        <v>3.76</v>
      </c>
      <c r="J91" s="444">
        <v>3.76</v>
      </c>
      <c r="K91" s="444">
        <v>6</v>
      </c>
      <c r="L91" s="444">
        <v>6</v>
      </c>
      <c r="M91" s="444">
        <v>79.5</v>
      </c>
      <c r="N91" s="444">
        <v>79.5</v>
      </c>
      <c r="O91" s="444">
        <v>1.06</v>
      </c>
      <c r="P91" s="444">
        <v>1.06</v>
      </c>
      <c r="Q91" s="148"/>
    </row>
    <row r="92" spans="1:17" ht="38.25">
      <c r="A92" s="8"/>
      <c r="B92" s="11" t="s">
        <v>25</v>
      </c>
      <c r="C92" s="54"/>
      <c r="D92" s="54"/>
      <c r="E92" s="70">
        <f>E91</f>
        <v>150</v>
      </c>
      <c r="F92" s="70">
        <f aca="true" t="shared" si="4" ref="F92:P92">F91</f>
        <v>150</v>
      </c>
      <c r="G92" s="70">
        <f t="shared" si="4"/>
        <v>4.36</v>
      </c>
      <c r="H92" s="70">
        <f t="shared" si="4"/>
        <v>4.36</v>
      </c>
      <c r="I92" s="70">
        <f t="shared" si="4"/>
        <v>3.76</v>
      </c>
      <c r="J92" s="70">
        <f t="shared" si="4"/>
        <v>3.76</v>
      </c>
      <c r="K92" s="70">
        <f t="shared" si="4"/>
        <v>6</v>
      </c>
      <c r="L92" s="70">
        <f t="shared" si="4"/>
        <v>6</v>
      </c>
      <c r="M92" s="70">
        <f t="shared" si="4"/>
        <v>79.5</v>
      </c>
      <c r="N92" s="70">
        <f t="shared" si="4"/>
        <v>79.5</v>
      </c>
      <c r="O92" s="70">
        <f t="shared" si="4"/>
        <v>1.06</v>
      </c>
      <c r="P92" s="70">
        <f t="shared" si="4"/>
        <v>1.06</v>
      </c>
      <c r="Q92" s="148"/>
    </row>
    <row r="93" spans="1:17" ht="38.25">
      <c r="A93" s="8"/>
      <c r="B93" s="33" t="s">
        <v>30</v>
      </c>
      <c r="C93" s="57"/>
      <c r="D93" s="57"/>
      <c r="E93" s="57"/>
      <c r="F93" s="60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148"/>
    </row>
    <row r="94" spans="1:17" ht="38.25">
      <c r="A94" s="8"/>
      <c r="B94" s="33" t="s">
        <v>33</v>
      </c>
      <c r="C94" s="57">
        <v>4</v>
      </c>
      <c r="D94" s="57">
        <v>6</v>
      </c>
      <c r="E94" s="55">
        <v>4</v>
      </c>
      <c r="F94" s="55">
        <v>6</v>
      </c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148"/>
    </row>
    <row r="95" spans="1:17" ht="38.25">
      <c r="A95" s="8"/>
      <c r="B95" s="146" t="s">
        <v>34</v>
      </c>
      <c r="C95" s="54"/>
      <c r="D95" s="54"/>
      <c r="E95" s="63">
        <f aca="true" t="shared" si="5" ref="E95:P95">E18+E20+E68+E89+E92</f>
        <v>1752</v>
      </c>
      <c r="F95" s="63">
        <f t="shared" si="5"/>
        <v>2163</v>
      </c>
      <c r="G95" s="63">
        <f t="shared" si="5"/>
        <v>42.699999999999996</v>
      </c>
      <c r="H95" s="63">
        <f t="shared" si="5"/>
        <v>54.78</v>
      </c>
      <c r="I95" s="63">
        <f t="shared" si="5"/>
        <v>49.589999999999996</v>
      </c>
      <c r="J95" s="63">
        <f t="shared" si="5"/>
        <v>65.24000000000001</v>
      </c>
      <c r="K95" s="63">
        <f t="shared" si="5"/>
        <v>183.07</v>
      </c>
      <c r="L95" s="63">
        <f t="shared" si="5"/>
        <v>256.66999999999996</v>
      </c>
      <c r="M95" s="63">
        <f t="shared" si="5"/>
        <v>1360.75</v>
      </c>
      <c r="N95" s="63">
        <f t="shared" si="5"/>
        <v>1855.3500000000004</v>
      </c>
      <c r="O95" s="63">
        <f t="shared" si="5"/>
        <v>48.410000000000004</v>
      </c>
      <c r="P95" s="63">
        <f t="shared" si="5"/>
        <v>73.64000000000001</v>
      </c>
      <c r="Q95" s="148"/>
    </row>
    <row r="96" ht="38.25">
      <c r="Q96" s="148"/>
    </row>
    <row r="97" ht="38.25">
      <c r="Q97" s="148"/>
    </row>
    <row r="98" ht="38.25">
      <c r="Q98" s="148"/>
    </row>
    <row r="99" spans="1:17" ht="38.25">
      <c r="A99" s="2"/>
      <c r="B99" s="2"/>
      <c r="C99" s="2"/>
      <c r="D99" s="2"/>
      <c r="E99" s="2"/>
      <c r="F99" s="2"/>
      <c r="Q99" s="148"/>
    </row>
    <row r="100" spans="1:17" ht="38.25">
      <c r="A100" s="2"/>
      <c r="B100" s="2"/>
      <c r="C100" s="2"/>
      <c r="D100" s="2"/>
      <c r="E100" s="2"/>
      <c r="F100" s="2"/>
      <c r="Q100" s="148"/>
    </row>
    <row r="101" spans="1:17" ht="38.25">
      <c r="A101" s="2"/>
      <c r="B101" s="2"/>
      <c r="C101" s="2"/>
      <c r="D101" s="2"/>
      <c r="E101" s="2"/>
      <c r="F101" s="2"/>
      <c r="Q101" s="148"/>
    </row>
    <row r="102" spans="1:17" ht="38.25">
      <c r="A102" s="2"/>
      <c r="B102" s="2"/>
      <c r="C102" s="2"/>
      <c r="D102" s="2"/>
      <c r="E102" s="2"/>
      <c r="F102" s="2"/>
      <c r="Q102" s="148"/>
    </row>
    <row r="103" spans="1:17" ht="38.25">
      <c r="A103" s="2"/>
      <c r="B103" s="2"/>
      <c r="C103" s="2"/>
      <c r="D103" s="2"/>
      <c r="E103" s="2"/>
      <c r="F103" s="2"/>
      <c r="Q103" s="148"/>
    </row>
    <row r="104" spans="1:17" ht="38.25">
      <c r="A104" s="2"/>
      <c r="B104" s="2"/>
      <c r="C104" s="2"/>
      <c r="D104" s="2"/>
      <c r="E104" s="2"/>
      <c r="F104" s="2"/>
      <c r="Q104" s="148"/>
    </row>
    <row r="105" spans="1:17" ht="38.25">
      <c r="A105" s="2"/>
      <c r="B105" s="2"/>
      <c r="C105" s="2"/>
      <c r="D105" s="2"/>
      <c r="E105" s="2"/>
      <c r="F105" s="2"/>
      <c r="Q105" s="148"/>
    </row>
    <row r="106" spans="1:17" ht="38.25">
      <c r="A106" s="2"/>
      <c r="B106" s="2"/>
      <c r="C106" s="2"/>
      <c r="D106" s="2"/>
      <c r="E106" s="2"/>
      <c r="F106" s="2"/>
      <c r="Q106" s="148"/>
    </row>
  </sheetData>
  <sheetProtection/>
  <mergeCells count="11">
    <mergeCell ref="M1:N2"/>
    <mergeCell ref="A1:A3"/>
    <mergeCell ref="C1:D2"/>
    <mergeCell ref="G3:H3"/>
    <mergeCell ref="I3:J3"/>
    <mergeCell ref="K3:L3"/>
    <mergeCell ref="O3:P3"/>
    <mergeCell ref="O1:P2"/>
    <mergeCell ref="B1:B3"/>
    <mergeCell ref="E1:F2"/>
    <mergeCell ref="G1:L2"/>
  </mergeCells>
  <printOptions/>
  <pageMargins left="0" right="0" top="0" bottom="0" header="0" footer="0"/>
  <pageSetup horizontalDpi="600" verticalDpi="600" orientation="landscape" paperSize="9" scale="35" r:id="rId2"/>
  <rowBreaks count="1" manualBreakCount="1">
    <brk id="39" max="1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32"/>
  <sheetViews>
    <sheetView view="pageBreakPreview" zoomScale="40" zoomScaleSheetLayoutView="40" zoomScalePageLayoutView="0" workbookViewId="0" topLeftCell="A1">
      <selection activeCell="B1" sqref="B1:B3"/>
    </sheetView>
  </sheetViews>
  <sheetFormatPr defaultColWidth="9.140625" defaultRowHeight="15"/>
  <cols>
    <col min="1" max="1" width="31.140625" style="49" bestFit="1" customWidth="1"/>
    <col min="2" max="2" width="93.421875" style="2" customWidth="1"/>
    <col min="3" max="3" width="18.7109375" style="2" customWidth="1"/>
    <col min="4" max="4" width="17.57421875" style="2" customWidth="1"/>
    <col min="5" max="5" width="20.7109375" style="2" customWidth="1"/>
    <col min="6" max="6" width="22.28125" style="2" customWidth="1"/>
    <col min="7" max="7" width="15.28125" style="2" bestFit="1" customWidth="1"/>
    <col min="8" max="8" width="15.57421875" style="2" bestFit="1" customWidth="1"/>
    <col min="9" max="9" width="15.28125" style="2" bestFit="1" customWidth="1"/>
    <col min="10" max="10" width="15.57421875" style="2" bestFit="1" customWidth="1"/>
    <col min="11" max="12" width="18.140625" style="2" bestFit="1" customWidth="1"/>
    <col min="13" max="13" width="20.421875" style="2" customWidth="1"/>
    <col min="14" max="14" width="21.140625" style="2" bestFit="1" customWidth="1"/>
    <col min="15" max="16" width="15.57421875" style="2" bestFit="1" customWidth="1"/>
    <col min="17" max="16384" width="9.140625" style="2" customWidth="1"/>
  </cols>
  <sheetData>
    <row r="1" spans="1:16" ht="38.25" customHeight="1">
      <c r="A1" s="526" t="s">
        <v>104</v>
      </c>
      <c r="B1" s="527" t="s">
        <v>575</v>
      </c>
      <c r="C1" s="526" t="s">
        <v>486</v>
      </c>
      <c r="D1" s="530"/>
      <c r="E1" s="526" t="s">
        <v>486</v>
      </c>
      <c r="F1" s="530"/>
      <c r="G1" s="525" t="s">
        <v>0</v>
      </c>
      <c r="H1" s="525"/>
      <c r="I1" s="525"/>
      <c r="J1" s="525"/>
      <c r="K1" s="525"/>
      <c r="L1" s="525"/>
      <c r="M1" s="526" t="s">
        <v>490</v>
      </c>
      <c r="N1" s="530"/>
      <c r="O1" s="526" t="s">
        <v>351</v>
      </c>
      <c r="P1" s="526"/>
    </row>
    <row r="2" spans="1:16" ht="38.25">
      <c r="A2" s="526"/>
      <c r="B2" s="528"/>
      <c r="C2" s="530"/>
      <c r="D2" s="530"/>
      <c r="E2" s="530"/>
      <c r="F2" s="530"/>
      <c r="G2" s="525"/>
      <c r="H2" s="525"/>
      <c r="I2" s="525"/>
      <c r="J2" s="525"/>
      <c r="K2" s="525"/>
      <c r="L2" s="525"/>
      <c r="M2" s="530"/>
      <c r="N2" s="530"/>
      <c r="O2" s="526"/>
      <c r="P2" s="526"/>
    </row>
    <row r="3" spans="1:16" ht="89.25" customHeight="1">
      <c r="A3" s="526"/>
      <c r="B3" s="529"/>
      <c r="C3" s="50" t="s">
        <v>1</v>
      </c>
      <c r="D3" s="50" t="s">
        <v>2</v>
      </c>
      <c r="E3" s="50" t="s">
        <v>1</v>
      </c>
      <c r="F3" s="50" t="s">
        <v>2</v>
      </c>
      <c r="G3" s="526" t="s">
        <v>352</v>
      </c>
      <c r="H3" s="526"/>
      <c r="I3" s="526" t="s">
        <v>4</v>
      </c>
      <c r="J3" s="525"/>
      <c r="K3" s="525" t="s">
        <v>3</v>
      </c>
      <c r="L3" s="525"/>
      <c r="M3" s="50"/>
      <c r="N3" s="50"/>
      <c r="O3" s="525" t="s">
        <v>5</v>
      </c>
      <c r="P3" s="525"/>
    </row>
    <row r="4" spans="1:16" ht="38.25">
      <c r="A4" s="8"/>
      <c r="B4" s="104" t="s">
        <v>6</v>
      </c>
      <c r="C4" s="5" t="s">
        <v>322</v>
      </c>
      <c r="D4" s="5" t="s">
        <v>323</v>
      </c>
      <c r="E4" s="5" t="s">
        <v>324</v>
      </c>
      <c r="F4" s="7" t="s">
        <v>324</v>
      </c>
      <c r="G4" s="8" t="s">
        <v>1</v>
      </c>
      <c r="H4" s="8" t="s">
        <v>2</v>
      </c>
      <c r="I4" s="8" t="s">
        <v>1</v>
      </c>
      <c r="J4" s="8" t="s">
        <v>2</v>
      </c>
      <c r="K4" s="8" t="s">
        <v>1</v>
      </c>
      <c r="L4" s="8" t="s">
        <v>2</v>
      </c>
      <c r="M4" s="8" t="s">
        <v>1</v>
      </c>
      <c r="N4" s="8" t="s">
        <v>2</v>
      </c>
      <c r="O4" s="8" t="s">
        <v>1</v>
      </c>
      <c r="P4" s="8" t="s">
        <v>2</v>
      </c>
    </row>
    <row r="5" spans="1:16" ht="76.5">
      <c r="A5" s="10" t="s">
        <v>211</v>
      </c>
      <c r="B5" s="447" t="s">
        <v>343</v>
      </c>
      <c r="C5" s="440"/>
      <c r="D5" s="440"/>
      <c r="E5" s="424">
        <v>150</v>
      </c>
      <c r="F5" s="424">
        <v>220</v>
      </c>
      <c r="G5" s="434">
        <v>7.07</v>
      </c>
      <c r="H5" s="434">
        <v>10.16</v>
      </c>
      <c r="I5" s="434">
        <v>5.45</v>
      </c>
      <c r="J5" s="434">
        <v>6.79</v>
      </c>
      <c r="K5" s="434">
        <v>35.17</v>
      </c>
      <c r="L5" s="434">
        <v>48.91</v>
      </c>
      <c r="M5" s="434">
        <v>223</v>
      </c>
      <c r="N5" s="434">
        <v>286</v>
      </c>
      <c r="O5" s="434">
        <v>0.05</v>
      </c>
      <c r="P5" s="434">
        <v>0.06</v>
      </c>
    </row>
    <row r="6" spans="1:16" s="435" customFormat="1" ht="38.25">
      <c r="A6" s="437"/>
      <c r="B6" s="267" t="s">
        <v>22</v>
      </c>
      <c r="C6" s="429">
        <v>53</v>
      </c>
      <c r="D6" s="429">
        <v>77</v>
      </c>
      <c r="E6" s="429">
        <v>53</v>
      </c>
      <c r="F6" s="429">
        <v>77</v>
      </c>
      <c r="G6" s="434"/>
      <c r="H6" s="434"/>
      <c r="I6" s="434"/>
      <c r="J6" s="434"/>
      <c r="K6" s="434"/>
      <c r="L6" s="434"/>
      <c r="M6" s="434"/>
      <c r="N6" s="434"/>
      <c r="O6" s="434"/>
      <c r="P6" s="434"/>
    </row>
    <row r="7" spans="1:16" s="435" customFormat="1" ht="38.25">
      <c r="A7" s="437"/>
      <c r="B7" s="267" t="s">
        <v>12</v>
      </c>
      <c r="C7" s="429">
        <v>7.3</v>
      </c>
      <c r="D7" s="429">
        <v>8.6</v>
      </c>
      <c r="E7" s="452">
        <v>6.8</v>
      </c>
      <c r="F7" s="452">
        <v>8</v>
      </c>
      <c r="G7" s="434"/>
      <c r="H7" s="434"/>
      <c r="I7" s="434"/>
      <c r="J7" s="434"/>
      <c r="K7" s="434"/>
      <c r="L7" s="434"/>
      <c r="M7" s="434"/>
      <c r="N7" s="434"/>
      <c r="O7" s="434"/>
      <c r="P7" s="434"/>
    </row>
    <row r="8" spans="1:16" ht="38.25">
      <c r="A8" s="8"/>
      <c r="B8" s="16" t="s">
        <v>8</v>
      </c>
      <c r="C8" s="17">
        <v>4</v>
      </c>
      <c r="D8" s="17">
        <v>5</v>
      </c>
      <c r="E8" s="17">
        <v>4</v>
      </c>
      <c r="F8" s="17">
        <v>5</v>
      </c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1:16" ht="38.25">
      <c r="A9" s="10" t="s">
        <v>212</v>
      </c>
      <c r="B9" s="11" t="s">
        <v>37</v>
      </c>
      <c r="C9" s="12"/>
      <c r="D9" s="12"/>
      <c r="E9" s="13">
        <v>180</v>
      </c>
      <c r="F9" s="13">
        <v>200</v>
      </c>
      <c r="G9" s="458">
        <v>2.18</v>
      </c>
      <c r="H9" s="458">
        <v>2.98</v>
      </c>
      <c r="I9" s="458">
        <v>3.44</v>
      </c>
      <c r="J9" s="458">
        <v>4.32</v>
      </c>
      <c r="K9" s="458">
        <v>14.88</v>
      </c>
      <c r="L9" s="458">
        <v>18.13</v>
      </c>
      <c r="M9" s="458">
        <v>99.2</v>
      </c>
      <c r="N9" s="458">
        <v>123.32</v>
      </c>
      <c r="O9" s="458">
        <v>1.31</v>
      </c>
      <c r="P9" s="458">
        <v>1.65</v>
      </c>
    </row>
    <row r="10" spans="1:16" ht="39" customHeight="1">
      <c r="A10" s="8"/>
      <c r="B10" s="16" t="s">
        <v>27</v>
      </c>
      <c r="C10" s="443">
        <v>101</v>
      </c>
      <c r="D10" s="443">
        <v>127</v>
      </c>
      <c r="E10" s="443">
        <v>101</v>
      </c>
      <c r="F10" s="443">
        <v>127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</row>
    <row r="11" spans="1:16" ht="38.25">
      <c r="A11" s="8"/>
      <c r="B11" s="16" t="s">
        <v>38</v>
      </c>
      <c r="C11" s="457">
        <v>1.43</v>
      </c>
      <c r="D11" s="457">
        <v>1.72</v>
      </c>
      <c r="E11" s="457">
        <v>1.43</v>
      </c>
      <c r="F11" s="457">
        <v>1.72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1:16" ht="38.25">
      <c r="A12" s="8"/>
      <c r="B12" s="84" t="s">
        <v>24</v>
      </c>
      <c r="C12" s="443">
        <v>10</v>
      </c>
      <c r="D12" s="443">
        <v>12</v>
      </c>
      <c r="E12" s="443">
        <v>10</v>
      </c>
      <c r="F12" s="443">
        <v>12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</row>
    <row r="13" spans="1:16" ht="38.25">
      <c r="A13" s="10" t="s">
        <v>213</v>
      </c>
      <c r="B13" s="11" t="s">
        <v>54</v>
      </c>
      <c r="C13" s="454"/>
      <c r="D13" s="454"/>
      <c r="E13" s="383">
        <v>37</v>
      </c>
      <c r="F13" s="383">
        <v>51</v>
      </c>
      <c r="G13" s="456">
        <v>1.48</v>
      </c>
      <c r="H13" s="456">
        <v>1.8</v>
      </c>
      <c r="I13" s="456">
        <v>4.99</v>
      </c>
      <c r="J13" s="456">
        <v>6.88</v>
      </c>
      <c r="K13" s="456">
        <v>13.8</v>
      </c>
      <c r="L13" s="456">
        <v>18</v>
      </c>
      <c r="M13" s="456">
        <f>G13*4+I13*9+K13*4</f>
        <v>106.03</v>
      </c>
      <c r="N13" s="456">
        <f>H13*4+J13*9+L13*4</f>
        <v>141.12</v>
      </c>
      <c r="O13" s="456">
        <v>0</v>
      </c>
      <c r="P13" s="456">
        <v>0</v>
      </c>
    </row>
    <row r="14" spans="1:16" ht="38.25">
      <c r="A14" s="8"/>
      <c r="B14" s="16" t="s">
        <v>13</v>
      </c>
      <c r="C14" s="457">
        <v>5</v>
      </c>
      <c r="D14" s="457">
        <v>5</v>
      </c>
      <c r="E14" s="457">
        <v>5</v>
      </c>
      <c r="F14" s="457">
        <v>5</v>
      </c>
      <c r="G14" s="458"/>
      <c r="H14" s="458"/>
      <c r="I14" s="458"/>
      <c r="J14" s="458"/>
      <c r="K14" s="458"/>
      <c r="L14" s="458"/>
      <c r="M14" s="458"/>
      <c r="N14" s="458"/>
      <c r="O14" s="458"/>
      <c r="P14" s="458"/>
    </row>
    <row r="15" spans="1:16" ht="38.25">
      <c r="A15" s="8"/>
      <c r="B15" s="16" t="s">
        <v>14</v>
      </c>
      <c r="C15" s="457">
        <v>32</v>
      </c>
      <c r="D15" s="457">
        <v>46</v>
      </c>
      <c r="E15" s="457">
        <v>32</v>
      </c>
      <c r="F15" s="457">
        <v>46</v>
      </c>
      <c r="G15" s="458"/>
      <c r="H15" s="458"/>
      <c r="I15" s="458"/>
      <c r="J15" s="458"/>
      <c r="K15" s="458"/>
      <c r="L15" s="458"/>
      <c r="M15" s="458"/>
      <c r="N15" s="458"/>
      <c r="O15" s="458"/>
      <c r="P15" s="458"/>
    </row>
    <row r="16" spans="1:16" ht="38.25">
      <c r="A16" s="8"/>
      <c r="B16" s="11" t="s">
        <v>25</v>
      </c>
      <c r="C16" s="17"/>
      <c r="D16" s="17"/>
      <c r="E16" s="37">
        <f>E5+E9++E13</f>
        <v>367</v>
      </c>
      <c r="F16" s="37">
        <f>F5+F9++F13</f>
        <v>471</v>
      </c>
      <c r="G16" s="22">
        <f aca="true" t="shared" si="0" ref="G16:P16">G5+G9+G13</f>
        <v>10.73</v>
      </c>
      <c r="H16" s="22">
        <f t="shared" si="0"/>
        <v>14.940000000000001</v>
      </c>
      <c r="I16" s="22">
        <f t="shared" si="0"/>
        <v>13.88</v>
      </c>
      <c r="J16" s="22">
        <f t="shared" si="0"/>
        <v>17.99</v>
      </c>
      <c r="K16" s="22">
        <f t="shared" si="0"/>
        <v>63.85000000000001</v>
      </c>
      <c r="L16" s="22">
        <f t="shared" si="0"/>
        <v>85.03999999999999</v>
      </c>
      <c r="M16" s="22">
        <f t="shared" si="0"/>
        <v>428.23</v>
      </c>
      <c r="N16" s="22">
        <f t="shared" si="0"/>
        <v>550.44</v>
      </c>
      <c r="O16" s="22">
        <f t="shared" si="0"/>
        <v>1.36</v>
      </c>
      <c r="P16" s="22">
        <f t="shared" si="0"/>
        <v>1.71</v>
      </c>
    </row>
    <row r="17" spans="1:16" ht="38.25">
      <c r="A17" s="8"/>
      <c r="B17" s="108" t="s">
        <v>15</v>
      </c>
      <c r="C17" s="109"/>
      <c r="D17" s="109"/>
      <c r="E17" s="21"/>
      <c r="F17" s="21"/>
      <c r="G17" s="105"/>
      <c r="H17" s="105"/>
      <c r="I17" s="105"/>
      <c r="J17" s="105"/>
      <c r="K17" s="105"/>
      <c r="L17" s="105"/>
      <c r="M17" s="105"/>
      <c r="N17" s="105"/>
      <c r="O17" s="105"/>
      <c r="P17" s="105"/>
    </row>
    <row r="18" spans="1:16" ht="38.25">
      <c r="A18" s="10" t="s">
        <v>214</v>
      </c>
      <c r="B18" s="23" t="s">
        <v>16</v>
      </c>
      <c r="C18" s="24">
        <v>125</v>
      </c>
      <c r="D18" s="24">
        <v>125</v>
      </c>
      <c r="E18" s="426">
        <v>125</v>
      </c>
      <c r="F18" s="426">
        <v>125</v>
      </c>
      <c r="G18" s="441">
        <v>0.13</v>
      </c>
      <c r="H18" s="441">
        <v>0.13</v>
      </c>
      <c r="I18" s="441">
        <v>0</v>
      </c>
      <c r="J18" s="441">
        <v>0</v>
      </c>
      <c r="K18" s="441">
        <v>11.38</v>
      </c>
      <c r="L18" s="441">
        <v>11.38</v>
      </c>
      <c r="M18" s="441">
        <v>46.25</v>
      </c>
      <c r="N18" s="441">
        <v>46.25</v>
      </c>
      <c r="O18" s="441">
        <v>2.5</v>
      </c>
      <c r="P18" s="441">
        <v>2.5</v>
      </c>
    </row>
    <row r="19" spans="1:16" ht="38.25">
      <c r="A19" s="8"/>
      <c r="B19" s="11" t="s">
        <v>25</v>
      </c>
      <c r="C19" s="12"/>
      <c r="D19" s="12"/>
      <c r="E19" s="22">
        <f>E18</f>
        <v>125</v>
      </c>
      <c r="F19" s="22">
        <f>F18</f>
        <v>125</v>
      </c>
      <c r="G19" s="22">
        <f>G18</f>
        <v>0.13</v>
      </c>
      <c r="H19" s="22">
        <f aca="true" t="shared" si="1" ref="H19:P19">H18</f>
        <v>0.13</v>
      </c>
      <c r="I19" s="22">
        <f t="shared" si="1"/>
        <v>0</v>
      </c>
      <c r="J19" s="22">
        <f t="shared" si="1"/>
        <v>0</v>
      </c>
      <c r="K19" s="22">
        <f t="shared" si="1"/>
        <v>11.38</v>
      </c>
      <c r="L19" s="22">
        <f t="shared" si="1"/>
        <v>11.38</v>
      </c>
      <c r="M19" s="22">
        <f t="shared" si="1"/>
        <v>46.25</v>
      </c>
      <c r="N19" s="22">
        <f t="shared" si="1"/>
        <v>46.25</v>
      </c>
      <c r="O19" s="22">
        <f t="shared" si="1"/>
        <v>2.5</v>
      </c>
      <c r="P19" s="22">
        <f t="shared" si="1"/>
        <v>2.5</v>
      </c>
    </row>
    <row r="20" spans="1:16" ht="38.25">
      <c r="A20" s="8"/>
      <c r="B20" s="104" t="s">
        <v>17</v>
      </c>
      <c r="C20" s="21"/>
      <c r="D20" s="21"/>
      <c r="E20" s="21"/>
      <c r="F20" s="21"/>
      <c r="G20" s="105"/>
      <c r="H20" s="105"/>
      <c r="I20" s="105"/>
      <c r="J20" s="105"/>
      <c r="K20" s="105"/>
      <c r="L20" s="105"/>
      <c r="M20" s="105"/>
      <c r="N20" s="105"/>
      <c r="O20" s="105"/>
      <c r="P20" s="105"/>
    </row>
    <row r="21" spans="1:16" ht="38.25">
      <c r="A21" s="10" t="s">
        <v>215</v>
      </c>
      <c r="B21" s="306" t="s">
        <v>471</v>
      </c>
      <c r="C21" s="309"/>
      <c r="D21" s="309"/>
      <c r="E21" s="310">
        <v>45</v>
      </c>
      <c r="F21" s="310">
        <v>60</v>
      </c>
      <c r="G21" s="312">
        <v>1.65</v>
      </c>
      <c r="H21" s="312">
        <v>2.2</v>
      </c>
      <c r="I21" s="312">
        <v>5.22</v>
      </c>
      <c r="J21" s="312">
        <v>6.96</v>
      </c>
      <c r="K21" s="312">
        <v>3.86</v>
      </c>
      <c r="L21" s="312">
        <v>5.15</v>
      </c>
      <c r="M21" s="312">
        <v>70</v>
      </c>
      <c r="N21" s="312">
        <v>93.33</v>
      </c>
      <c r="O21" s="312">
        <v>3.4</v>
      </c>
      <c r="P21" s="312">
        <v>4.53</v>
      </c>
    </row>
    <row r="22" spans="1:16" ht="38.25">
      <c r="A22" s="8"/>
      <c r="B22" s="317" t="s">
        <v>473</v>
      </c>
      <c r="C22" s="311">
        <v>47</v>
      </c>
      <c r="D22" s="311">
        <v>63</v>
      </c>
      <c r="E22" s="311">
        <v>39</v>
      </c>
      <c r="F22" s="311">
        <v>53</v>
      </c>
      <c r="G22" s="312"/>
      <c r="H22" s="312"/>
      <c r="I22" s="312"/>
      <c r="J22" s="312"/>
      <c r="K22" s="312"/>
      <c r="L22" s="312"/>
      <c r="M22" s="312"/>
      <c r="N22" s="312"/>
      <c r="O22" s="312"/>
      <c r="P22" s="312"/>
    </row>
    <row r="23" spans="1:16" ht="38.25">
      <c r="A23" s="8"/>
      <c r="B23" s="317" t="s">
        <v>474</v>
      </c>
      <c r="C23" s="316">
        <v>50</v>
      </c>
      <c r="D23" s="311">
        <v>67</v>
      </c>
      <c r="E23" s="314">
        <v>39</v>
      </c>
      <c r="F23" s="314">
        <v>53</v>
      </c>
      <c r="G23" s="312"/>
      <c r="H23" s="312"/>
      <c r="I23" s="312"/>
      <c r="J23" s="312"/>
      <c r="K23" s="312"/>
      <c r="L23" s="312"/>
      <c r="M23" s="312"/>
      <c r="N23" s="312"/>
      <c r="O23" s="312"/>
      <c r="P23" s="312"/>
    </row>
    <row r="24" spans="1:16" ht="38.25">
      <c r="A24" s="8"/>
      <c r="B24" s="313" t="s">
        <v>337</v>
      </c>
      <c r="C24" s="316">
        <v>39</v>
      </c>
      <c r="D24" s="311">
        <v>53</v>
      </c>
      <c r="E24" s="314">
        <v>39</v>
      </c>
      <c r="F24" s="314">
        <v>53</v>
      </c>
      <c r="G24" s="312"/>
      <c r="H24" s="312"/>
      <c r="I24" s="312"/>
      <c r="J24" s="312"/>
      <c r="K24" s="312"/>
      <c r="L24" s="312"/>
      <c r="M24" s="312"/>
      <c r="N24" s="312"/>
      <c r="O24" s="312"/>
      <c r="P24" s="312"/>
    </row>
    <row r="25" spans="1:16" ht="38.25">
      <c r="A25" s="8"/>
      <c r="B25" s="308" t="s">
        <v>101</v>
      </c>
      <c r="C25" s="318">
        <v>4.3</v>
      </c>
      <c r="D25" s="315">
        <v>5.4</v>
      </c>
      <c r="E25" s="314">
        <v>4</v>
      </c>
      <c r="F25" s="314">
        <v>5</v>
      </c>
      <c r="G25" s="312"/>
      <c r="H25" s="312"/>
      <c r="I25" s="312"/>
      <c r="J25" s="312"/>
      <c r="K25" s="312"/>
      <c r="L25" s="312"/>
      <c r="M25" s="312"/>
      <c r="N25" s="312"/>
      <c r="O25" s="312"/>
      <c r="P25" s="312"/>
    </row>
    <row r="26" spans="1:16" ht="38.25">
      <c r="A26" s="8"/>
      <c r="B26" s="308" t="s">
        <v>327</v>
      </c>
      <c r="C26" s="318">
        <v>1</v>
      </c>
      <c r="D26" s="315">
        <v>1.2</v>
      </c>
      <c r="E26" s="314">
        <v>0.8</v>
      </c>
      <c r="F26" s="314">
        <v>0.9</v>
      </c>
      <c r="G26" s="312"/>
      <c r="H26" s="312"/>
      <c r="I26" s="312"/>
      <c r="J26" s="312"/>
      <c r="K26" s="312"/>
      <c r="L26" s="312"/>
      <c r="M26" s="312"/>
      <c r="N26" s="312"/>
      <c r="O26" s="312"/>
      <c r="P26" s="312"/>
    </row>
    <row r="27" spans="1:16" s="287" customFormat="1" ht="38.25">
      <c r="A27" s="288"/>
      <c r="B27" s="307" t="s">
        <v>94</v>
      </c>
      <c r="C27" s="311">
        <v>4</v>
      </c>
      <c r="D27" s="311">
        <v>5</v>
      </c>
      <c r="E27" s="311">
        <v>4</v>
      </c>
      <c r="F27" s="311">
        <v>5</v>
      </c>
      <c r="G27" s="312"/>
      <c r="H27" s="312"/>
      <c r="I27" s="312"/>
      <c r="J27" s="312"/>
      <c r="K27" s="312"/>
      <c r="L27" s="312"/>
      <c r="M27" s="312"/>
      <c r="N27" s="312"/>
      <c r="O27" s="312"/>
      <c r="P27" s="312"/>
    </row>
    <row r="28" spans="1:16" ht="38.25">
      <c r="A28" s="10" t="s">
        <v>216</v>
      </c>
      <c r="B28" s="439" t="s">
        <v>533</v>
      </c>
      <c r="C28" s="12"/>
      <c r="D28" s="12"/>
      <c r="E28" s="13">
        <v>150</v>
      </c>
      <c r="F28" s="13">
        <v>200</v>
      </c>
      <c r="G28" s="458">
        <v>6.35</v>
      </c>
      <c r="H28" s="458">
        <v>8.47</v>
      </c>
      <c r="I28" s="458">
        <v>4.31</v>
      </c>
      <c r="J28" s="458">
        <v>5.75</v>
      </c>
      <c r="K28" s="105">
        <v>13.49</v>
      </c>
      <c r="L28" s="105">
        <v>17.99</v>
      </c>
      <c r="M28" s="105">
        <v>116</v>
      </c>
      <c r="N28" s="105">
        <v>154.67</v>
      </c>
      <c r="O28" s="105">
        <v>4.3</v>
      </c>
      <c r="P28" s="105">
        <v>5.73</v>
      </c>
    </row>
    <row r="29" spans="1:16" s="435" customFormat="1" ht="38.25">
      <c r="A29" s="438"/>
      <c r="B29" s="432" t="s">
        <v>55</v>
      </c>
      <c r="C29" s="496">
        <v>13</v>
      </c>
      <c r="D29" s="496">
        <v>16</v>
      </c>
      <c r="E29" s="496">
        <v>11</v>
      </c>
      <c r="F29" s="496">
        <v>14</v>
      </c>
      <c r="G29" s="458"/>
      <c r="H29" s="458"/>
      <c r="I29" s="458"/>
      <c r="J29" s="458"/>
      <c r="K29" s="458"/>
      <c r="L29" s="458"/>
      <c r="M29" s="458"/>
      <c r="N29" s="458"/>
      <c r="O29" s="458"/>
      <c r="P29" s="458"/>
    </row>
    <row r="30" spans="1:16" ht="38.25">
      <c r="A30" s="8"/>
      <c r="B30" s="33" t="s">
        <v>97</v>
      </c>
      <c r="C30" s="17">
        <v>51</v>
      </c>
      <c r="D30" s="17">
        <v>68</v>
      </c>
      <c r="E30" s="28">
        <v>38</v>
      </c>
      <c r="F30" s="28">
        <v>51</v>
      </c>
      <c r="G30" s="105"/>
      <c r="H30" s="434"/>
      <c r="I30" s="434"/>
      <c r="J30" s="434"/>
      <c r="K30" s="434"/>
      <c r="L30" s="434"/>
      <c r="M30" s="434"/>
      <c r="N30" s="434"/>
      <c r="O30" s="434"/>
      <c r="P30" s="434"/>
    </row>
    <row r="31" spans="1:16" ht="38.25">
      <c r="A31" s="8"/>
      <c r="B31" s="33" t="s">
        <v>340</v>
      </c>
      <c r="C31" s="17">
        <v>54</v>
      </c>
      <c r="D31" s="17">
        <v>73</v>
      </c>
      <c r="E31" s="429">
        <v>38</v>
      </c>
      <c r="F31" s="429">
        <v>51</v>
      </c>
      <c r="G31" s="105"/>
      <c r="H31" s="105"/>
      <c r="I31" s="105"/>
      <c r="J31" s="105"/>
      <c r="K31" s="105"/>
      <c r="L31" s="105"/>
      <c r="M31" s="105"/>
      <c r="N31" s="105"/>
      <c r="O31" s="105"/>
      <c r="P31" s="105"/>
    </row>
    <row r="32" spans="1:16" ht="48" customHeight="1">
      <c r="A32" s="8"/>
      <c r="B32" s="33" t="s">
        <v>341</v>
      </c>
      <c r="C32" s="17">
        <v>59</v>
      </c>
      <c r="D32" s="17">
        <v>79</v>
      </c>
      <c r="E32" s="429">
        <v>38</v>
      </c>
      <c r="F32" s="429">
        <v>51</v>
      </c>
      <c r="G32" s="105"/>
      <c r="H32" s="105"/>
      <c r="I32" s="105"/>
      <c r="J32" s="105"/>
      <c r="K32" s="105"/>
      <c r="L32" s="105"/>
      <c r="M32" s="105"/>
      <c r="N32" s="105"/>
      <c r="O32" s="105"/>
      <c r="P32" s="105"/>
    </row>
    <row r="33" spans="1:16" ht="38.25">
      <c r="A33" s="8"/>
      <c r="B33" s="33" t="s">
        <v>342</v>
      </c>
      <c r="C33" s="17">
        <v>63</v>
      </c>
      <c r="D33" s="17">
        <v>85</v>
      </c>
      <c r="E33" s="429">
        <v>38</v>
      </c>
      <c r="F33" s="429">
        <v>51</v>
      </c>
      <c r="G33" s="105"/>
      <c r="H33" s="105"/>
      <c r="I33" s="105"/>
      <c r="J33" s="105"/>
      <c r="K33" s="105"/>
      <c r="L33" s="105"/>
      <c r="M33" s="105"/>
      <c r="N33" s="105"/>
      <c r="O33" s="105"/>
      <c r="P33" s="105"/>
    </row>
    <row r="34" spans="1:16" ht="38.25">
      <c r="A34" s="8"/>
      <c r="B34" s="26" t="s">
        <v>335</v>
      </c>
      <c r="C34" s="17">
        <v>38</v>
      </c>
      <c r="D34" s="17">
        <v>51</v>
      </c>
      <c r="E34" s="429">
        <v>38</v>
      </c>
      <c r="F34" s="429">
        <v>51</v>
      </c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38.25">
      <c r="A35" s="8"/>
      <c r="B35" s="26" t="s">
        <v>429</v>
      </c>
      <c r="C35" s="17">
        <v>7</v>
      </c>
      <c r="D35" s="17">
        <v>10</v>
      </c>
      <c r="E35" s="28">
        <v>6</v>
      </c>
      <c r="F35" s="28">
        <v>8</v>
      </c>
      <c r="G35" s="105"/>
      <c r="H35" s="105"/>
      <c r="I35" s="105"/>
      <c r="J35" s="105"/>
      <c r="K35" s="105"/>
      <c r="L35" s="105"/>
      <c r="M35" s="105"/>
      <c r="N35" s="105"/>
      <c r="O35" s="105"/>
      <c r="P35" s="105"/>
    </row>
    <row r="36" spans="1:16" ht="38.25">
      <c r="A36" s="8"/>
      <c r="B36" s="26" t="s">
        <v>334</v>
      </c>
      <c r="C36" s="17">
        <v>6</v>
      </c>
      <c r="D36" s="17">
        <v>8</v>
      </c>
      <c r="E36" s="28">
        <v>6</v>
      </c>
      <c r="F36" s="28">
        <v>8</v>
      </c>
      <c r="G36" s="105"/>
      <c r="H36" s="105"/>
      <c r="I36" s="105"/>
      <c r="J36" s="105"/>
      <c r="K36" s="105"/>
      <c r="L36" s="105"/>
      <c r="M36" s="105"/>
      <c r="N36" s="105"/>
      <c r="O36" s="105"/>
      <c r="P36" s="105"/>
    </row>
    <row r="37" spans="1:16" ht="42" customHeight="1">
      <c r="A37" s="8"/>
      <c r="B37" s="27" t="s">
        <v>426</v>
      </c>
      <c r="C37" s="17">
        <v>10</v>
      </c>
      <c r="D37" s="17">
        <v>14</v>
      </c>
      <c r="E37" s="28">
        <v>8</v>
      </c>
      <c r="F37" s="28">
        <v>11</v>
      </c>
      <c r="G37" s="105"/>
      <c r="H37" s="105"/>
      <c r="I37" s="105"/>
      <c r="J37" s="105"/>
      <c r="K37" s="105"/>
      <c r="L37" s="105"/>
      <c r="M37" s="105"/>
      <c r="N37" s="105"/>
      <c r="O37" s="105"/>
      <c r="P37" s="105"/>
    </row>
    <row r="38" spans="1:16" ht="38.25">
      <c r="A38" s="8"/>
      <c r="B38" s="27" t="s">
        <v>427</v>
      </c>
      <c r="C38" s="17">
        <v>11</v>
      </c>
      <c r="D38" s="17">
        <v>15</v>
      </c>
      <c r="E38" s="28">
        <v>8</v>
      </c>
      <c r="F38" s="28">
        <v>11</v>
      </c>
      <c r="G38" s="105"/>
      <c r="H38" s="105"/>
      <c r="I38" s="105"/>
      <c r="J38" s="105"/>
      <c r="K38" s="105"/>
      <c r="L38" s="105"/>
      <c r="M38" s="105"/>
      <c r="N38" s="105"/>
      <c r="O38" s="105"/>
      <c r="P38" s="105"/>
    </row>
    <row r="39" spans="1:16" ht="38.25">
      <c r="A39" s="8"/>
      <c r="B39" s="27" t="s">
        <v>333</v>
      </c>
      <c r="C39" s="17">
        <v>8</v>
      </c>
      <c r="D39" s="17">
        <v>11</v>
      </c>
      <c r="E39" s="28">
        <v>8</v>
      </c>
      <c r="F39" s="28">
        <v>11</v>
      </c>
      <c r="G39" s="105"/>
      <c r="H39" s="105"/>
      <c r="I39" s="105"/>
      <c r="J39" s="105"/>
      <c r="K39" s="105"/>
      <c r="L39" s="105"/>
      <c r="M39" s="105"/>
      <c r="N39" s="105"/>
      <c r="O39" s="105"/>
      <c r="P39" s="105"/>
    </row>
    <row r="40" spans="1:16" ht="38.25">
      <c r="A40" s="8"/>
      <c r="B40" s="16" t="s">
        <v>99</v>
      </c>
      <c r="C40" s="17">
        <v>11</v>
      </c>
      <c r="D40" s="17">
        <v>14</v>
      </c>
      <c r="E40" s="28">
        <v>10</v>
      </c>
      <c r="F40" s="28">
        <v>13</v>
      </c>
      <c r="G40" s="105"/>
      <c r="H40" s="105"/>
      <c r="I40" s="105"/>
      <c r="J40" s="105"/>
      <c r="K40" s="105"/>
      <c r="L40" s="105"/>
      <c r="M40" s="105"/>
      <c r="N40" s="105"/>
      <c r="O40" s="105"/>
      <c r="P40" s="105"/>
    </row>
    <row r="41" spans="1:16" ht="38.25">
      <c r="A41" s="8"/>
      <c r="B41" s="16" t="s">
        <v>13</v>
      </c>
      <c r="C41" s="496">
        <v>4.5</v>
      </c>
      <c r="D41" s="496">
        <v>5</v>
      </c>
      <c r="E41" s="496">
        <v>4.5</v>
      </c>
      <c r="F41" s="496">
        <v>5</v>
      </c>
      <c r="G41" s="105"/>
      <c r="H41" s="105"/>
      <c r="I41" s="105"/>
      <c r="J41" s="105"/>
      <c r="K41" s="105"/>
      <c r="L41" s="105"/>
      <c r="M41" s="105"/>
      <c r="N41" s="105"/>
      <c r="O41" s="105"/>
      <c r="P41" s="105"/>
    </row>
    <row r="42" spans="1:16" ht="38.25">
      <c r="A42" s="10" t="s">
        <v>217</v>
      </c>
      <c r="B42" s="439" t="s">
        <v>513</v>
      </c>
      <c r="C42" s="12"/>
      <c r="D42" s="12"/>
      <c r="E42" s="13">
        <v>150</v>
      </c>
      <c r="F42" s="18">
        <v>180</v>
      </c>
      <c r="G42" s="105">
        <v>8.21</v>
      </c>
      <c r="H42" s="105">
        <v>9.88</v>
      </c>
      <c r="I42" s="105">
        <v>8.46</v>
      </c>
      <c r="J42" s="105">
        <v>9.76</v>
      </c>
      <c r="K42" s="105">
        <v>13.08</v>
      </c>
      <c r="L42" s="105">
        <v>15.84</v>
      </c>
      <c r="M42" s="105">
        <v>167</v>
      </c>
      <c r="N42" s="105">
        <v>198</v>
      </c>
      <c r="O42" s="105">
        <v>16.99</v>
      </c>
      <c r="P42" s="105">
        <v>20.47</v>
      </c>
    </row>
    <row r="43" spans="1:16" ht="38.25">
      <c r="A43" s="8"/>
      <c r="B43" s="445" t="s">
        <v>55</v>
      </c>
      <c r="C43" s="496">
        <v>36</v>
      </c>
      <c r="D43" s="496">
        <v>42</v>
      </c>
      <c r="E43" s="496">
        <v>31</v>
      </c>
      <c r="F43" s="496">
        <v>37</v>
      </c>
      <c r="G43" s="105"/>
      <c r="H43" s="105"/>
      <c r="I43" s="105"/>
      <c r="J43" s="105"/>
      <c r="K43" s="105"/>
      <c r="L43" s="105"/>
      <c r="M43" s="105"/>
      <c r="N43" s="105"/>
      <c r="O43" s="105"/>
      <c r="P43" s="105"/>
    </row>
    <row r="44" spans="1:16" ht="38.25">
      <c r="A44" s="8"/>
      <c r="B44" s="16" t="s">
        <v>92</v>
      </c>
      <c r="C44" s="117">
        <v>80</v>
      </c>
      <c r="D44" s="117">
        <v>96</v>
      </c>
      <c r="E44" s="17">
        <v>64</v>
      </c>
      <c r="F44" s="17">
        <v>77</v>
      </c>
      <c r="G44" s="105"/>
      <c r="H44" s="105"/>
      <c r="I44" s="105"/>
      <c r="J44" s="105"/>
      <c r="K44" s="105"/>
      <c r="L44" s="105"/>
      <c r="M44" s="105"/>
      <c r="N44" s="105"/>
      <c r="O44" s="105"/>
      <c r="P44" s="105"/>
    </row>
    <row r="45" spans="1:16" ht="38.25">
      <c r="A45" s="8"/>
      <c r="B45" s="26" t="s">
        <v>422</v>
      </c>
      <c r="C45" s="117">
        <v>67</v>
      </c>
      <c r="D45" s="117">
        <v>81</v>
      </c>
      <c r="E45" s="17">
        <v>64</v>
      </c>
      <c r="F45" s="17">
        <v>77</v>
      </c>
      <c r="G45" s="105"/>
      <c r="H45" s="105"/>
      <c r="I45" s="105"/>
      <c r="J45" s="105"/>
      <c r="K45" s="105"/>
      <c r="L45" s="105"/>
      <c r="M45" s="105"/>
      <c r="N45" s="105"/>
      <c r="O45" s="105"/>
      <c r="P45" s="105"/>
    </row>
    <row r="46" spans="1:16" ht="38.25">
      <c r="A46" s="8"/>
      <c r="B46" s="33" t="s">
        <v>97</v>
      </c>
      <c r="C46" s="17">
        <v>76</v>
      </c>
      <c r="D46" s="17">
        <v>90</v>
      </c>
      <c r="E46" s="17">
        <v>57</v>
      </c>
      <c r="F46" s="17">
        <v>68</v>
      </c>
      <c r="G46" s="105"/>
      <c r="H46" s="105"/>
      <c r="I46" s="105"/>
      <c r="J46" s="105"/>
      <c r="K46" s="105"/>
      <c r="L46" s="105"/>
      <c r="M46" s="105"/>
      <c r="N46" s="105"/>
      <c r="O46" s="105"/>
      <c r="P46" s="105"/>
    </row>
    <row r="47" spans="1:16" ht="38.25">
      <c r="A47" s="8"/>
      <c r="B47" s="33" t="s">
        <v>340</v>
      </c>
      <c r="C47" s="17">
        <v>82</v>
      </c>
      <c r="D47" s="17">
        <v>97</v>
      </c>
      <c r="E47" s="17">
        <v>57</v>
      </c>
      <c r="F47" s="17">
        <v>68</v>
      </c>
      <c r="G47" s="105"/>
      <c r="H47" s="105"/>
      <c r="I47" s="105"/>
      <c r="J47" s="105"/>
      <c r="K47" s="105"/>
      <c r="L47" s="105"/>
      <c r="M47" s="105"/>
      <c r="N47" s="105"/>
      <c r="O47" s="105"/>
      <c r="P47" s="105"/>
    </row>
    <row r="48" spans="1:16" ht="44.25" customHeight="1">
      <c r="A48" s="8"/>
      <c r="B48" s="33" t="s">
        <v>341</v>
      </c>
      <c r="C48" s="17">
        <v>88</v>
      </c>
      <c r="D48" s="17">
        <v>105</v>
      </c>
      <c r="E48" s="17">
        <v>57</v>
      </c>
      <c r="F48" s="17">
        <v>68</v>
      </c>
      <c r="G48" s="105"/>
      <c r="H48" s="105"/>
      <c r="I48" s="105"/>
      <c r="J48" s="105"/>
      <c r="K48" s="105"/>
      <c r="L48" s="105"/>
      <c r="M48" s="105"/>
      <c r="N48" s="105"/>
      <c r="O48" s="105"/>
      <c r="P48" s="105"/>
    </row>
    <row r="49" spans="1:16" ht="38.25">
      <c r="A49" s="8"/>
      <c r="B49" s="33" t="s">
        <v>342</v>
      </c>
      <c r="C49" s="17">
        <v>95</v>
      </c>
      <c r="D49" s="17">
        <v>114</v>
      </c>
      <c r="E49" s="17">
        <v>57</v>
      </c>
      <c r="F49" s="17">
        <v>68</v>
      </c>
      <c r="G49" s="105"/>
      <c r="H49" s="105"/>
      <c r="I49" s="105"/>
      <c r="J49" s="105"/>
      <c r="K49" s="105"/>
      <c r="L49" s="105"/>
      <c r="M49" s="105"/>
      <c r="N49" s="105"/>
      <c r="O49" s="105"/>
      <c r="P49" s="105"/>
    </row>
    <row r="50" spans="1:16" ht="38.25">
      <c r="A50" s="8"/>
      <c r="B50" s="26" t="s">
        <v>335</v>
      </c>
      <c r="C50" s="17">
        <v>57</v>
      </c>
      <c r="D50" s="17">
        <v>68</v>
      </c>
      <c r="E50" s="17">
        <v>57</v>
      </c>
      <c r="F50" s="17">
        <v>68</v>
      </c>
      <c r="G50" s="105"/>
      <c r="H50" s="105"/>
      <c r="I50" s="105"/>
      <c r="J50" s="105"/>
      <c r="K50" s="105"/>
      <c r="L50" s="105"/>
      <c r="M50" s="105"/>
      <c r="N50" s="105"/>
      <c r="O50" s="105"/>
      <c r="P50" s="105"/>
    </row>
    <row r="51" spans="1:16" ht="38.25">
      <c r="A51" s="8"/>
      <c r="B51" s="26" t="s">
        <v>429</v>
      </c>
      <c r="C51" s="17">
        <v>17</v>
      </c>
      <c r="D51" s="17">
        <v>26</v>
      </c>
      <c r="E51" s="28">
        <v>14</v>
      </c>
      <c r="F51" s="28">
        <v>22</v>
      </c>
      <c r="G51" s="28"/>
      <c r="H51" s="28"/>
      <c r="I51" s="105"/>
      <c r="J51" s="105"/>
      <c r="K51" s="105"/>
      <c r="L51" s="105"/>
      <c r="M51" s="105"/>
      <c r="N51" s="105"/>
      <c r="O51" s="105"/>
      <c r="P51" s="105"/>
    </row>
    <row r="52" spans="1:16" ht="38.25">
      <c r="A52" s="8"/>
      <c r="B52" s="26" t="s">
        <v>334</v>
      </c>
      <c r="C52" s="17">
        <v>14</v>
      </c>
      <c r="D52" s="17">
        <v>22</v>
      </c>
      <c r="E52" s="28">
        <v>14</v>
      </c>
      <c r="F52" s="28">
        <v>22</v>
      </c>
      <c r="G52" s="28"/>
      <c r="H52" s="28"/>
      <c r="I52" s="105"/>
      <c r="J52" s="105"/>
      <c r="K52" s="105"/>
      <c r="L52" s="105"/>
      <c r="M52" s="105"/>
      <c r="N52" s="105"/>
      <c r="O52" s="105"/>
      <c r="P52" s="105"/>
    </row>
    <row r="53" spans="1:16" ht="38.25">
      <c r="A53" s="8"/>
      <c r="B53" s="16" t="s">
        <v>94</v>
      </c>
      <c r="C53" s="17">
        <v>4.5</v>
      </c>
      <c r="D53" s="17">
        <v>5</v>
      </c>
      <c r="E53" s="17">
        <v>4.5</v>
      </c>
      <c r="F53" s="17">
        <v>5</v>
      </c>
      <c r="G53" s="105"/>
      <c r="H53" s="105"/>
      <c r="I53" s="105"/>
      <c r="J53" s="105"/>
      <c r="K53" s="105"/>
      <c r="L53" s="105"/>
      <c r="M53" s="105"/>
      <c r="N53" s="105"/>
      <c r="O53" s="105"/>
      <c r="P53" s="105"/>
    </row>
    <row r="54" spans="1:16" ht="40.5" customHeight="1">
      <c r="A54" s="8"/>
      <c r="B54" s="27" t="s">
        <v>426</v>
      </c>
      <c r="C54" s="17">
        <v>35</v>
      </c>
      <c r="D54" s="17">
        <v>43</v>
      </c>
      <c r="E54" s="17">
        <v>28</v>
      </c>
      <c r="F54" s="17">
        <v>34</v>
      </c>
      <c r="G54" s="105"/>
      <c r="H54" s="105"/>
      <c r="I54" s="105"/>
      <c r="J54" s="105"/>
      <c r="K54" s="105"/>
      <c r="L54" s="105"/>
      <c r="M54" s="105"/>
      <c r="N54" s="105"/>
      <c r="O54" s="105"/>
      <c r="P54" s="105"/>
    </row>
    <row r="55" spans="1:16" ht="38.25">
      <c r="A55" s="8"/>
      <c r="B55" s="27" t="s">
        <v>427</v>
      </c>
      <c r="C55" s="17">
        <v>37</v>
      </c>
      <c r="D55" s="17">
        <v>45</v>
      </c>
      <c r="E55" s="17">
        <v>28</v>
      </c>
      <c r="F55" s="17">
        <v>34</v>
      </c>
      <c r="G55" s="105"/>
      <c r="H55" s="105"/>
      <c r="I55" s="105"/>
      <c r="J55" s="105"/>
      <c r="K55" s="105"/>
      <c r="L55" s="105"/>
      <c r="M55" s="105"/>
      <c r="N55" s="105"/>
      <c r="O55" s="105"/>
      <c r="P55" s="105"/>
    </row>
    <row r="56" spans="1:16" ht="38.25">
      <c r="A56" s="8"/>
      <c r="B56" s="27" t="s">
        <v>333</v>
      </c>
      <c r="C56" s="17">
        <v>28</v>
      </c>
      <c r="D56" s="17">
        <v>34</v>
      </c>
      <c r="E56" s="17">
        <v>28</v>
      </c>
      <c r="F56" s="17">
        <v>34</v>
      </c>
      <c r="G56" s="105"/>
      <c r="H56" s="105"/>
      <c r="I56" s="105"/>
      <c r="J56" s="105"/>
      <c r="K56" s="105"/>
      <c r="L56" s="105"/>
      <c r="M56" s="105"/>
      <c r="N56" s="105"/>
      <c r="O56" s="105"/>
      <c r="P56" s="105"/>
    </row>
    <row r="57" spans="1:16" ht="38.25">
      <c r="A57" s="8"/>
      <c r="B57" s="31" t="s">
        <v>56</v>
      </c>
      <c r="C57" s="17">
        <v>3</v>
      </c>
      <c r="D57" s="17">
        <v>4</v>
      </c>
      <c r="E57" s="28">
        <v>3</v>
      </c>
      <c r="F57" s="28">
        <v>4</v>
      </c>
      <c r="G57" s="105"/>
      <c r="H57" s="105"/>
      <c r="I57" s="105"/>
      <c r="J57" s="105"/>
      <c r="K57" s="105"/>
      <c r="L57" s="105"/>
      <c r="M57" s="105"/>
      <c r="N57" s="105"/>
      <c r="O57" s="105"/>
      <c r="P57" s="105"/>
    </row>
    <row r="58" spans="1:16" ht="38.25">
      <c r="A58" s="8" t="s">
        <v>218</v>
      </c>
      <c r="B58" s="29" t="s">
        <v>318</v>
      </c>
      <c r="C58" s="12"/>
      <c r="D58" s="12"/>
      <c r="E58" s="13">
        <v>150</v>
      </c>
      <c r="F58" s="13">
        <v>200</v>
      </c>
      <c r="G58" s="444">
        <v>0.11</v>
      </c>
      <c r="H58" s="444">
        <v>0.15</v>
      </c>
      <c r="I58" s="444">
        <v>0.07</v>
      </c>
      <c r="J58" s="444">
        <v>0.1</v>
      </c>
      <c r="K58" s="444">
        <v>16.59</v>
      </c>
      <c r="L58" s="444">
        <v>22.57</v>
      </c>
      <c r="M58" s="444">
        <v>69</v>
      </c>
      <c r="N58" s="444">
        <v>94</v>
      </c>
      <c r="O58" s="444">
        <v>2.25</v>
      </c>
      <c r="P58" s="444">
        <v>3</v>
      </c>
    </row>
    <row r="59" spans="1:16" ht="38.25">
      <c r="A59" s="10"/>
      <c r="B59" s="26" t="s">
        <v>344</v>
      </c>
      <c r="C59" s="42">
        <v>16</v>
      </c>
      <c r="D59" s="42">
        <v>21</v>
      </c>
      <c r="E59" s="42">
        <v>15</v>
      </c>
      <c r="F59" s="42">
        <v>20</v>
      </c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6" ht="38.25">
      <c r="A60" s="8"/>
      <c r="B60" s="26" t="s">
        <v>24</v>
      </c>
      <c r="C60" s="17">
        <v>11</v>
      </c>
      <c r="D60" s="17">
        <v>13</v>
      </c>
      <c r="E60" s="17">
        <v>11</v>
      </c>
      <c r="F60" s="17">
        <v>13</v>
      </c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6" ht="38.25">
      <c r="A61" s="8"/>
      <c r="B61" s="26" t="s">
        <v>75</v>
      </c>
      <c r="C61" s="457">
        <v>5.5</v>
      </c>
      <c r="D61" s="457">
        <v>10</v>
      </c>
      <c r="E61" s="457">
        <v>5.5</v>
      </c>
      <c r="F61" s="457">
        <v>10</v>
      </c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6" ht="38.25">
      <c r="A62" s="10" t="s">
        <v>221</v>
      </c>
      <c r="B62" s="11" t="s">
        <v>32</v>
      </c>
      <c r="C62" s="24">
        <v>40</v>
      </c>
      <c r="D62" s="24">
        <v>50</v>
      </c>
      <c r="E62" s="13">
        <v>40</v>
      </c>
      <c r="F62" s="13">
        <v>50</v>
      </c>
      <c r="G62" s="14">
        <v>1.64</v>
      </c>
      <c r="H62" s="14">
        <v>2.3</v>
      </c>
      <c r="I62" s="14">
        <v>0.48</v>
      </c>
      <c r="J62" s="14">
        <v>0.6</v>
      </c>
      <c r="K62" s="14">
        <v>13.36</v>
      </c>
      <c r="L62" s="14">
        <v>16.7</v>
      </c>
      <c r="M62" s="14">
        <f>G62*4+I62*9+K62*4</f>
        <v>64.32</v>
      </c>
      <c r="N62" s="14">
        <f>H62*4+J62*9+L62*4</f>
        <v>81.39999999999999</v>
      </c>
      <c r="O62" s="14">
        <v>0</v>
      </c>
      <c r="P62" s="14">
        <v>0</v>
      </c>
    </row>
    <row r="63" spans="1:16" ht="38.25">
      <c r="A63" s="8"/>
      <c r="B63" s="32" t="s">
        <v>25</v>
      </c>
      <c r="C63" s="17"/>
      <c r="D63" s="17"/>
      <c r="E63" s="37">
        <f aca="true" t="shared" si="2" ref="E63:P63">E21+E28+E42+E58+E62</f>
        <v>535</v>
      </c>
      <c r="F63" s="37">
        <f t="shared" si="2"/>
        <v>690</v>
      </c>
      <c r="G63" s="37">
        <f t="shared" si="2"/>
        <v>17.96</v>
      </c>
      <c r="H63" s="37">
        <f t="shared" si="2"/>
        <v>23.000000000000004</v>
      </c>
      <c r="I63" s="37">
        <f t="shared" si="2"/>
        <v>18.540000000000003</v>
      </c>
      <c r="J63" s="37">
        <f t="shared" si="2"/>
        <v>23.17</v>
      </c>
      <c r="K63" s="37">
        <f t="shared" si="2"/>
        <v>60.379999999999995</v>
      </c>
      <c r="L63" s="37">
        <f t="shared" si="2"/>
        <v>78.25</v>
      </c>
      <c r="M63" s="37">
        <f t="shared" si="2"/>
        <v>486.32</v>
      </c>
      <c r="N63" s="37">
        <f t="shared" si="2"/>
        <v>621.4</v>
      </c>
      <c r="O63" s="37">
        <f t="shared" si="2"/>
        <v>26.939999999999998</v>
      </c>
      <c r="P63" s="37">
        <f t="shared" si="2"/>
        <v>33.730000000000004</v>
      </c>
    </row>
    <row r="64" spans="1:16" ht="38.25">
      <c r="A64" s="8"/>
      <c r="B64" s="104" t="s">
        <v>26</v>
      </c>
      <c r="C64" s="21"/>
      <c r="D64" s="21"/>
      <c r="E64" s="28"/>
      <c r="F64" s="28"/>
      <c r="G64" s="105"/>
      <c r="H64" s="105"/>
      <c r="I64" s="105"/>
      <c r="J64" s="105"/>
      <c r="K64" s="105"/>
      <c r="L64" s="105"/>
      <c r="M64" s="105"/>
      <c r="N64" s="105"/>
      <c r="O64" s="105"/>
      <c r="P64" s="105"/>
    </row>
    <row r="65" spans="1:16" ht="38.25">
      <c r="A65" s="8" t="s">
        <v>219</v>
      </c>
      <c r="B65" s="447" t="s">
        <v>518</v>
      </c>
      <c r="C65" s="12"/>
      <c r="D65" s="12"/>
      <c r="E65" s="13">
        <v>200</v>
      </c>
      <c r="F65" s="13">
        <v>250</v>
      </c>
      <c r="G65" s="105">
        <v>6.94</v>
      </c>
      <c r="H65" s="105">
        <v>8.68</v>
      </c>
      <c r="I65" s="105">
        <v>5.09</v>
      </c>
      <c r="J65" s="105">
        <v>6.36</v>
      </c>
      <c r="K65" s="105">
        <v>29.49</v>
      </c>
      <c r="L65" s="105">
        <v>36.86</v>
      </c>
      <c r="M65" s="105">
        <v>192</v>
      </c>
      <c r="N65" s="105">
        <v>240</v>
      </c>
      <c r="O65" s="105">
        <v>3.92</v>
      </c>
      <c r="P65" s="105">
        <v>4.9</v>
      </c>
    </row>
    <row r="66" spans="1:16" s="435" customFormat="1" ht="38.25">
      <c r="A66" s="437"/>
      <c r="B66" s="447" t="s">
        <v>517</v>
      </c>
      <c r="C66" s="440"/>
      <c r="D66" s="440"/>
      <c r="E66" s="424">
        <v>20</v>
      </c>
      <c r="F66" s="424">
        <v>30</v>
      </c>
      <c r="G66" s="434">
        <v>0.15</v>
      </c>
      <c r="H66" s="434">
        <v>0.23</v>
      </c>
      <c r="I66" s="434">
        <v>1.01</v>
      </c>
      <c r="J66" s="434">
        <v>1.52</v>
      </c>
      <c r="K66" s="434">
        <v>5.96</v>
      </c>
      <c r="L66" s="434">
        <v>8.94</v>
      </c>
      <c r="M66" s="434">
        <v>28</v>
      </c>
      <c r="N66" s="434">
        <v>42</v>
      </c>
      <c r="O66" s="434">
        <v>0.09</v>
      </c>
      <c r="P66" s="434">
        <v>0.14</v>
      </c>
    </row>
    <row r="67" spans="1:16" s="435" customFormat="1" ht="37.5" customHeight="1">
      <c r="A67" s="437"/>
      <c r="B67" s="446" t="s">
        <v>426</v>
      </c>
      <c r="C67" s="443">
        <v>235</v>
      </c>
      <c r="D67" s="443">
        <v>294</v>
      </c>
      <c r="E67" s="443">
        <v>188</v>
      </c>
      <c r="F67" s="443">
        <v>235</v>
      </c>
      <c r="G67" s="434"/>
      <c r="H67" s="434"/>
      <c r="I67" s="434"/>
      <c r="J67" s="434"/>
      <c r="K67" s="434"/>
      <c r="L67" s="434"/>
      <c r="M67" s="434"/>
      <c r="N67" s="434"/>
      <c r="O67" s="434"/>
      <c r="P67" s="434"/>
    </row>
    <row r="68" spans="1:16" s="435" customFormat="1" ht="38.25">
      <c r="A68" s="437"/>
      <c r="B68" s="446" t="s">
        <v>427</v>
      </c>
      <c r="C68" s="443">
        <v>250</v>
      </c>
      <c r="D68" s="443">
        <v>313</v>
      </c>
      <c r="E68" s="443">
        <v>188</v>
      </c>
      <c r="F68" s="443">
        <v>235</v>
      </c>
      <c r="G68" s="434"/>
      <c r="H68" s="434"/>
      <c r="I68" s="434"/>
      <c r="J68" s="434"/>
      <c r="K68" s="434"/>
      <c r="L68" s="434"/>
      <c r="M68" s="434"/>
      <c r="N68" s="434"/>
      <c r="O68" s="434"/>
      <c r="P68" s="434"/>
    </row>
    <row r="69" spans="1:16" s="435" customFormat="1" ht="38.25">
      <c r="A69" s="437"/>
      <c r="B69" s="446" t="s">
        <v>333</v>
      </c>
      <c r="C69" s="443">
        <v>188</v>
      </c>
      <c r="D69" s="443">
        <v>235</v>
      </c>
      <c r="E69" s="443">
        <v>188</v>
      </c>
      <c r="F69" s="443">
        <v>235</v>
      </c>
      <c r="G69" s="434"/>
      <c r="H69" s="434"/>
      <c r="I69" s="434"/>
      <c r="J69" s="434"/>
      <c r="K69" s="434"/>
      <c r="L69" s="434"/>
      <c r="M69" s="434"/>
      <c r="N69" s="434"/>
      <c r="O69" s="434"/>
      <c r="P69" s="434"/>
    </row>
    <row r="70" spans="1:16" s="435" customFormat="1" ht="38.25">
      <c r="A70" s="437"/>
      <c r="B70" s="446" t="s">
        <v>27</v>
      </c>
      <c r="C70" s="443">
        <v>46</v>
      </c>
      <c r="D70" s="443">
        <v>61</v>
      </c>
      <c r="E70" s="443">
        <v>46</v>
      </c>
      <c r="F70" s="443">
        <v>61</v>
      </c>
      <c r="G70" s="434"/>
      <c r="H70" s="434"/>
      <c r="I70" s="434"/>
      <c r="J70" s="434"/>
      <c r="K70" s="434"/>
      <c r="L70" s="434"/>
      <c r="M70" s="434"/>
      <c r="N70" s="434"/>
      <c r="O70" s="434"/>
      <c r="P70" s="434"/>
    </row>
    <row r="71" spans="1:16" s="435" customFormat="1" ht="38.25">
      <c r="A71" s="437"/>
      <c r="B71" s="446" t="s">
        <v>53</v>
      </c>
      <c r="C71" s="443">
        <v>13</v>
      </c>
      <c r="D71" s="443">
        <v>17</v>
      </c>
      <c r="E71" s="443">
        <v>13</v>
      </c>
      <c r="F71" s="443">
        <v>17</v>
      </c>
      <c r="G71" s="434"/>
      <c r="H71" s="434"/>
      <c r="I71" s="434"/>
      <c r="J71" s="434"/>
      <c r="K71" s="434"/>
      <c r="L71" s="434"/>
      <c r="M71" s="434"/>
      <c r="N71" s="434"/>
      <c r="O71" s="434"/>
      <c r="P71" s="434"/>
    </row>
    <row r="72" spans="1:16" s="435" customFormat="1" ht="38.25">
      <c r="A72" s="437"/>
      <c r="B72" s="446" t="s">
        <v>62</v>
      </c>
      <c r="C72" s="443">
        <v>11</v>
      </c>
      <c r="D72" s="443">
        <v>13</v>
      </c>
      <c r="E72" s="443">
        <v>11</v>
      </c>
      <c r="F72" s="443">
        <v>13</v>
      </c>
      <c r="G72" s="434"/>
      <c r="H72" s="434"/>
      <c r="I72" s="434"/>
      <c r="J72" s="434"/>
      <c r="K72" s="434"/>
      <c r="L72" s="434"/>
      <c r="M72" s="434"/>
      <c r="N72" s="434"/>
      <c r="O72" s="434"/>
      <c r="P72" s="434"/>
    </row>
    <row r="73" spans="1:16" s="435" customFormat="1" ht="38.25">
      <c r="A73" s="437"/>
      <c r="B73" s="446" t="s">
        <v>23</v>
      </c>
      <c r="C73" s="443">
        <v>9.8</v>
      </c>
      <c r="D73" s="443">
        <v>13.2</v>
      </c>
      <c r="E73" s="443">
        <v>9.8</v>
      </c>
      <c r="F73" s="443">
        <v>13.2</v>
      </c>
      <c r="G73" s="434"/>
      <c r="H73" s="434"/>
      <c r="I73" s="434"/>
      <c r="J73" s="434"/>
      <c r="K73" s="434"/>
      <c r="L73" s="434"/>
      <c r="M73" s="434"/>
      <c r="N73" s="434"/>
      <c r="O73" s="434"/>
      <c r="P73" s="434"/>
    </row>
    <row r="74" spans="1:16" s="435" customFormat="1" ht="38.25">
      <c r="A74" s="437"/>
      <c r="B74" s="446" t="s">
        <v>24</v>
      </c>
      <c r="C74" s="443">
        <v>3</v>
      </c>
      <c r="D74" s="443">
        <v>5</v>
      </c>
      <c r="E74" s="443">
        <v>3</v>
      </c>
      <c r="F74" s="443">
        <v>5</v>
      </c>
      <c r="G74" s="434"/>
      <c r="H74" s="434"/>
      <c r="I74" s="434"/>
      <c r="J74" s="434"/>
      <c r="K74" s="434"/>
      <c r="L74" s="434"/>
      <c r="M74" s="434"/>
      <c r="N74" s="434"/>
      <c r="O74" s="434"/>
      <c r="P74" s="434"/>
    </row>
    <row r="75" spans="1:16" ht="38.25">
      <c r="A75" s="8"/>
      <c r="B75" s="107" t="s">
        <v>13</v>
      </c>
      <c r="C75" s="28">
        <v>4.8</v>
      </c>
      <c r="D75" s="28">
        <v>6.2</v>
      </c>
      <c r="E75" s="42">
        <v>4.8</v>
      </c>
      <c r="F75" s="42">
        <v>6.2</v>
      </c>
      <c r="G75" s="105"/>
      <c r="H75" s="105"/>
      <c r="I75" s="105"/>
      <c r="J75" s="105"/>
      <c r="K75" s="105"/>
      <c r="L75" s="105"/>
      <c r="M75" s="105"/>
      <c r="N75" s="105"/>
      <c r="O75" s="105"/>
      <c r="P75" s="105"/>
    </row>
    <row r="76" spans="1:16" ht="38.25">
      <c r="A76" s="10" t="s">
        <v>345</v>
      </c>
      <c r="B76" s="38" t="s">
        <v>136</v>
      </c>
      <c r="C76" s="24">
        <v>93</v>
      </c>
      <c r="D76" s="24">
        <v>93</v>
      </c>
      <c r="E76" s="424">
        <v>93</v>
      </c>
      <c r="F76" s="424">
        <v>93</v>
      </c>
      <c r="G76" s="444">
        <v>0.37</v>
      </c>
      <c r="H76" s="444">
        <v>0.37</v>
      </c>
      <c r="I76" s="444">
        <v>0.37</v>
      </c>
      <c r="J76" s="444">
        <v>0.37</v>
      </c>
      <c r="K76" s="444">
        <v>9.73</v>
      </c>
      <c r="L76" s="444">
        <v>9.73</v>
      </c>
      <c r="M76" s="444">
        <v>41.85</v>
      </c>
      <c r="N76" s="444">
        <v>41.85</v>
      </c>
      <c r="O76" s="444">
        <v>9.3</v>
      </c>
      <c r="P76" s="444">
        <v>9.3</v>
      </c>
    </row>
    <row r="77" spans="1:16" ht="38.25">
      <c r="A77" s="10" t="s">
        <v>220</v>
      </c>
      <c r="B77" s="29" t="s">
        <v>367</v>
      </c>
      <c r="C77" s="12"/>
      <c r="D77" s="12"/>
      <c r="E77" s="13">
        <v>180</v>
      </c>
      <c r="F77" s="13">
        <v>200</v>
      </c>
      <c r="G77" s="61">
        <v>0.04</v>
      </c>
      <c r="H77" s="61">
        <v>0.04</v>
      </c>
      <c r="I77" s="61">
        <v>0</v>
      </c>
      <c r="J77" s="61">
        <v>0</v>
      </c>
      <c r="K77" s="61">
        <v>10.1</v>
      </c>
      <c r="L77" s="61">
        <v>13.12</v>
      </c>
      <c r="M77" s="61">
        <v>41</v>
      </c>
      <c r="N77" s="61">
        <v>54</v>
      </c>
      <c r="O77" s="61">
        <v>1.6</v>
      </c>
      <c r="P77" s="61">
        <v>2</v>
      </c>
    </row>
    <row r="78" spans="1:16" ht="38.25">
      <c r="A78" s="10"/>
      <c r="B78" s="26" t="s">
        <v>29</v>
      </c>
      <c r="C78" s="17">
        <v>0.45</v>
      </c>
      <c r="D78" s="17">
        <v>0.54</v>
      </c>
      <c r="E78" s="17">
        <v>0.45</v>
      </c>
      <c r="F78" s="17">
        <v>0.54</v>
      </c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1:16" ht="38.25">
      <c r="A79" s="8"/>
      <c r="B79" s="26" t="s">
        <v>24</v>
      </c>
      <c r="C79" s="17">
        <v>10</v>
      </c>
      <c r="D79" s="17">
        <v>13</v>
      </c>
      <c r="E79" s="17">
        <v>10</v>
      </c>
      <c r="F79" s="17">
        <v>13</v>
      </c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1:16" ht="38.25">
      <c r="A80" s="8"/>
      <c r="B80" s="26" t="s">
        <v>44</v>
      </c>
      <c r="C80" s="17">
        <v>5</v>
      </c>
      <c r="D80" s="17">
        <v>6</v>
      </c>
      <c r="E80" s="17">
        <v>4</v>
      </c>
      <c r="F80" s="17">
        <v>5</v>
      </c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1:16" ht="38.25">
      <c r="A81" s="8" t="s">
        <v>455</v>
      </c>
      <c r="B81" s="470" t="s">
        <v>326</v>
      </c>
      <c r="C81" s="454"/>
      <c r="D81" s="454"/>
      <c r="E81" s="455">
        <v>60</v>
      </c>
      <c r="F81" s="455">
        <v>60</v>
      </c>
      <c r="G81" s="461">
        <v>5.18</v>
      </c>
      <c r="H81" s="458">
        <v>5.18</v>
      </c>
      <c r="I81" s="458">
        <v>5.92</v>
      </c>
      <c r="J81" s="458">
        <v>5.92</v>
      </c>
      <c r="K81" s="458">
        <v>26.19</v>
      </c>
      <c r="L81" s="458">
        <v>26.19</v>
      </c>
      <c r="M81" s="458">
        <v>191</v>
      </c>
      <c r="N81" s="458">
        <v>191</v>
      </c>
      <c r="O81" s="458">
        <v>0.1</v>
      </c>
      <c r="P81" s="458">
        <v>0.1</v>
      </c>
    </row>
    <row r="82" spans="1:16" s="435" customFormat="1" ht="38.25">
      <c r="A82" s="437"/>
      <c r="B82" s="449" t="s">
        <v>94</v>
      </c>
      <c r="C82" s="457">
        <v>0.2</v>
      </c>
      <c r="D82" s="457">
        <v>0.2</v>
      </c>
      <c r="E82" s="457">
        <v>0.2</v>
      </c>
      <c r="F82" s="457">
        <v>0.2</v>
      </c>
      <c r="G82" s="441"/>
      <c r="H82" s="441"/>
      <c r="I82" s="441"/>
      <c r="J82" s="441"/>
      <c r="K82" s="441"/>
      <c r="L82" s="441"/>
      <c r="M82" s="441"/>
      <c r="N82" s="441"/>
      <c r="O82" s="441"/>
      <c r="P82" s="441"/>
    </row>
    <row r="83" spans="1:16" s="435" customFormat="1" ht="38.25">
      <c r="A83" s="437"/>
      <c r="B83" s="449" t="s">
        <v>13</v>
      </c>
      <c r="C83" s="457">
        <v>2</v>
      </c>
      <c r="D83" s="457">
        <v>2</v>
      </c>
      <c r="E83" s="457">
        <v>2</v>
      </c>
      <c r="F83" s="457">
        <v>2</v>
      </c>
      <c r="G83" s="441"/>
      <c r="H83" s="441"/>
      <c r="I83" s="441"/>
      <c r="J83" s="441"/>
      <c r="K83" s="441"/>
      <c r="L83" s="441"/>
      <c r="M83" s="441"/>
      <c r="N83" s="441"/>
      <c r="O83" s="441"/>
      <c r="P83" s="441"/>
    </row>
    <row r="84" spans="1:16" s="435" customFormat="1" ht="38.25">
      <c r="A84" s="437"/>
      <c r="B84" s="449" t="s">
        <v>23</v>
      </c>
      <c r="C84" s="457">
        <v>37</v>
      </c>
      <c r="D84" s="457">
        <v>37</v>
      </c>
      <c r="E84" s="457">
        <v>37</v>
      </c>
      <c r="F84" s="457">
        <v>37</v>
      </c>
      <c r="G84" s="441"/>
      <c r="H84" s="441"/>
      <c r="I84" s="441"/>
      <c r="J84" s="441"/>
      <c r="K84" s="441"/>
      <c r="L84" s="441"/>
      <c r="M84" s="441"/>
      <c r="N84" s="441"/>
      <c r="O84" s="441"/>
      <c r="P84" s="441"/>
    </row>
    <row r="85" spans="1:16" s="435" customFormat="1" ht="38.25">
      <c r="A85" s="437"/>
      <c r="B85" s="449" t="s">
        <v>28</v>
      </c>
      <c r="C85" s="457">
        <v>8</v>
      </c>
      <c r="D85" s="457">
        <v>8</v>
      </c>
      <c r="E85" s="457">
        <v>8</v>
      </c>
      <c r="F85" s="457">
        <v>8</v>
      </c>
      <c r="G85" s="441"/>
      <c r="H85" s="441"/>
      <c r="I85" s="441"/>
      <c r="J85" s="441"/>
      <c r="K85" s="441"/>
      <c r="L85" s="441"/>
      <c r="M85" s="441"/>
      <c r="N85" s="441"/>
      <c r="O85" s="441"/>
      <c r="P85" s="441"/>
    </row>
    <row r="86" spans="1:16" s="435" customFormat="1" ht="38.25">
      <c r="A86" s="437"/>
      <c r="B86" s="460" t="s">
        <v>423</v>
      </c>
      <c r="C86" s="431">
        <v>0.9</v>
      </c>
      <c r="D86" s="431">
        <v>1</v>
      </c>
      <c r="E86" s="465">
        <v>0.9</v>
      </c>
      <c r="F86" s="465">
        <v>1</v>
      </c>
      <c r="G86" s="441"/>
      <c r="H86" s="441"/>
      <c r="I86" s="441"/>
      <c r="J86" s="441"/>
      <c r="K86" s="441"/>
      <c r="L86" s="441"/>
      <c r="M86" s="441"/>
      <c r="N86" s="441"/>
      <c r="O86" s="441"/>
      <c r="P86" s="441"/>
    </row>
    <row r="87" spans="1:16" s="435" customFormat="1" ht="38.25">
      <c r="A87" s="437"/>
      <c r="B87" s="449" t="s">
        <v>51</v>
      </c>
      <c r="C87" s="457">
        <v>12</v>
      </c>
      <c r="D87" s="457">
        <v>12</v>
      </c>
      <c r="E87" s="457">
        <v>12</v>
      </c>
      <c r="F87" s="457">
        <v>12</v>
      </c>
      <c r="G87" s="441"/>
      <c r="H87" s="441"/>
      <c r="I87" s="441"/>
      <c r="J87" s="441"/>
      <c r="K87" s="441"/>
      <c r="L87" s="441"/>
      <c r="M87" s="441"/>
      <c r="N87" s="441"/>
      <c r="O87" s="441"/>
      <c r="P87" s="441"/>
    </row>
    <row r="88" spans="1:16" s="435" customFormat="1" ht="38.25">
      <c r="A88" s="437"/>
      <c r="B88" s="449" t="s">
        <v>24</v>
      </c>
      <c r="C88" s="457">
        <v>3</v>
      </c>
      <c r="D88" s="457">
        <v>3</v>
      </c>
      <c r="E88" s="457">
        <v>3</v>
      </c>
      <c r="F88" s="457">
        <v>3</v>
      </c>
      <c r="G88" s="441"/>
      <c r="H88" s="441"/>
      <c r="I88" s="441"/>
      <c r="J88" s="441"/>
      <c r="K88" s="441"/>
      <c r="L88" s="441"/>
      <c r="M88" s="441"/>
      <c r="N88" s="441"/>
      <c r="O88" s="441"/>
      <c r="P88" s="441"/>
    </row>
    <row r="89" spans="1:16" ht="38.25">
      <c r="A89" s="10" t="s">
        <v>221</v>
      </c>
      <c r="B89" s="152" t="s">
        <v>31</v>
      </c>
      <c r="C89" s="12">
        <v>35</v>
      </c>
      <c r="D89" s="12">
        <v>40</v>
      </c>
      <c r="E89" s="13">
        <v>35</v>
      </c>
      <c r="F89" s="13">
        <v>40</v>
      </c>
      <c r="G89" s="20">
        <v>1.66</v>
      </c>
      <c r="H89" s="20">
        <v>2</v>
      </c>
      <c r="I89" s="20">
        <v>0.28</v>
      </c>
      <c r="J89" s="20">
        <v>0.32</v>
      </c>
      <c r="K89" s="20">
        <v>17.22</v>
      </c>
      <c r="L89" s="20">
        <v>19.68</v>
      </c>
      <c r="M89" s="20">
        <f>G89*4+I89*9+K89*4</f>
        <v>78.03999999999999</v>
      </c>
      <c r="N89" s="20">
        <f>H89*4+J89*9+L89*4</f>
        <v>89.6</v>
      </c>
      <c r="O89" s="20">
        <v>0</v>
      </c>
      <c r="P89" s="20">
        <v>0</v>
      </c>
    </row>
    <row r="90" spans="1:16" ht="38.25">
      <c r="A90" s="8"/>
      <c r="B90" s="11" t="s">
        <v>25</v>
      </c>
      <c r="C90" s="28"/>
      <c r="D90" s="28"/>
      <c r="E90" s="37">
        <f>E65+E66+E76+E77+E81+E89</f>
        <v>588</v>
      </c>
      <c r="F90" s="450">
        <f aca="true" t="shared" si="3" ref="F90:P90">F65+F66+F76+F77+F81+F89</f>
        <v>673</v>
      </c>
      <c r="G90" s="450">
        <f t="shared" si="3"/>
        <v>14.34</v>
      </c>
      <c r="H90" s="450">
        <f t="shared" si="3"/>
        <v>16.5</v>
      </c>
      <c r="I90" s="450">
        <f t="shared" si="3"/>
        <v>12.67</v>
      </c>
      <c r="J90" s="450">
        <f t="shared" si="3"/>
        <v>14.49</v>
      </c>
      <c r="K90" s="450">
        <f t="shared" si="3"/>
        <v>98.69</v>
      </c>
      <c r="L90" s="450">
        <f t="shared" si="3"/>
        <v>114.52000000000001</v>
      </c>
      <c r="M90" s="450">
        <f t="shared" si="3"/>
        <v>571.89</v>
      </c>
      <c r="N90" s="450">
        <f t="shared" si="3"/>
        <v>658.45</v>
      </c>
      <c r="O90" s="450">
        <f t="shared" si="3"/>
        <v>15.01</v>
      </c>
      <c r="P90" s="450">
        <f t="shared" si="3"/>
        <v>16.44</v>
      </c>
    </row>
    <row r="91" spans="1:16" ht="38.25">
      <c r="A91" s="8"/>
      <c r="B91" s="41" t="s">
        <v>430</v>
      </c>
      <c r="C91" s="42"/>
      <c r="D91" s="42"/>
      <c r="E91" s="42"/>
      <c r="F91" s="42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1:16" ht="38.25">
      <c r="A92" s="8" t="s">
        <v>440</v>
      </c>
      <c r="B92" s="11" t="s">
        <v>431</v>
      </c>
      <c r="C92" s="440">
        <v>154</v>
      </c>
      <c r="D92" s="440">
        <v>154</v>
      </c>
      <c r="E92" s="424">
        <v>150</v>
      </c>
      <c r="F92" s="424">
        <v>150</v>
      </c>
      <c r="G92" s="444">
        <v>4.36</v>
      </c>
      <c r="H92" s="444">
        <v>4.36</v>
      </c>
      <c r="I92" s="444">
        <v>3.76</v>
      </c>
      <c r="J92" s="444">
        <v>3.76</v>
      </c>
      <c r="K92" s="444">
        <v>6</v>
      </c>
      <c r="L92" s="444">
        <v>6</v>
      </c>
      <c r="M92" s="444">
        <v>79.5</v>
      </c>
      <c r="N92" s="444">
        <v>79.5</v>
      </c>
      <c r="O92" s="444">
        <v>1.06</v>
      </c>
      <c r="P92" s="444">
        <v>1.06</v>
      </c>
    </row>
    <row r="93" spans="1:16" ht="38.25">
      <c r="A93" s="8"/>
      <c r="B93" s="11" t="s">
        <v>25</v>
      </c>
      <c r="C93" s="12"/>
      <c r="D93" s="12"/>
      <c r="E93" s="37">
        <f>E92</f>
        <v>150</v>
      </c>
      <c r="F93" s="37">
        <f aca="true" t="shared" si="4" ref="F93:P93">F92</f>
        <v>150</v>
      </c>
      <c r="G93" s="37">
        <f t="shared" si="4"/>
        <v>4.36</v>
      </c>
      <c r="H93" s="37">
        <f t="shared" si="4"/>
        <v>4.36</v>
      </c>
      <c r="I93" s="37">
        <f t="shared" si="4"/>
        <v>3.76</v>
      </c>
      <c r="J93" s="37">
        <f t="shared" si="4"/>
        <v>3.76</v>
      </c>
      <c r="K93" s="37">
        <f t="shared" si="4"/>
        <v>6</v>
      </c>
      <c r="L93" s="37">
        <f t="shared" si="4"/>
        <v>6</v>
      </c>
      <c r="M93" s="37">
        <f t="shared" si="4"/>
        <v>79.5</v>
      </c>
      <c r="N93" s="37">
        <f t="shared" si="4"/>
        <v>79.5</v>
      </c>
      <c r="O93" s="37">
        <f t="shared" si="4"/>
        <v>1.06</v>
      </c>
      <c r="P93" s="37">
        <f t="shared" si="4"/>
        <v>1.06</v>
      </c>
    </row>
    <row r="94" spans="1:16" ht="38.25">
      <c r="A94" s="8"/>
      <c r="B94" s="26" t="s">
        <v>30</v>
      </c>
      <c r="C94" s="17"/>
      <c r="D94" s="17"/>
      <c r="E94" s="28"/>
      <c r="F94" s="28"/>
      <c r="G94" s="105"/>
      <c r="H94" s="105"/>
      <c r="I94" s="105"/>
      <c r="J94" s="105"/>
      <c r="K94" s="105"/>
      <c r="L94" s="105"/>
      <c r="M94" s="105"/>
      <c r="N94" s="105"/>
      <c r="O94" s="105"/>
      <c r="P94" s="105"/>
    </row>
    <row r="95" spans="1:16" ht="38.25">
      <c r="A95" s="10"/>
      <c r="B95" s="16" t="s">
        <v>33</v>
      </c>
      <c r="C95" s="17">
        <v>4</v>
      </c>
      <c r="D95" s="17">
        <v>6</v>
      </c>
      <c r="E95" s="28">
        <v>4</v>
      </c>
      <c r="F95" s="28">
        <v>6</v>
      </c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1:16" ht="38.25">
      <c r="A96" s="8"/>
      <c r="B96" s="29" t="s">
        <v>34</v>
      </c>
      <c r="C96" s="28"/>
      <c r="D96" s="28"/>
      <c r="E96" s="37">
        <f aca="true" t="shared" si="5" ref="E96:P96">E16+E19+E63+E90+E93</f>
        <v>1765</v>
      </c>
      <c r="F96" s="37">
        <f t="shared" si="5"/>
        <v>2109</v>
      </c>
      <c r="G96" s="37">
        <f t="shared" si="5"/>
        <v>47.519999999999996</v>
      </c>
      <c r="H96" s="37">
        <f t="shared" si="5"/>
        <v>58.93000000000001</v>
      </c>
      <c r="I96" s="37">
        <f t="shared" si="5"/>
        <v>48.85</v>
      </c>
      <c r="J96" s="37">
        <f t="shared" si="5"/>
        <v>59.41</v>
      </c>
      <c r="K96" s="37">
        <f t="shared" si="5"/>
        <v>240.3</v>
      </c>
      <c r="L96" s="37">
        <f t="shared" si="5"/>
        <v>295.19</v>
      </c>
      <c r="M96" s="37">
        <f t="shared" si="5"/>
        <v>1612.19</v>
      </c>
      <c r="N96" s="37">
        <f t="shared" si="5"/>
        <v>1956.0400000000002</v>
      </c>
      <c r="O96" s="37">
        <f t="shared" si="5"/>
        <v>46.87</v>
      </c>
      <c r="P96" s="37">
        <f t="shared" si="5"/>
        <v>55.44000000000001</v>
      </c>
    </row>
    <row r="132" spans="1:6" ht="38.25">
      <c r="A132" s="2"/>
      <c r="E132" s="128"/>
      <c r="F132" s="128"/>
    </row>
  </sheetData>
  <sheetProtection/>
  <mergeCells count="11">
    <mergeCell ref="A1:A3"/>
    <mergeCell ref="B1:B3"/>
    <mergeCell ref="E1:F2"/>
    <mergeCell ref="G1:L2"/>
    <mergeCell ref="M1:N2"/>
    <mergeCell ref="G3:H3"/>
    <mergeCell ref="I3:J3"/>
    <mergeCell ref="O1:P2"/>
    <mergeCell ref="O3:P3"/>
    <mergeCell ref="C1:D2"/>
    <mergeCell ref="K3:L3"/>
  </mergeCells>
  <printOptions/>
  <pageMargins left="0" right="0" top="0" bottom="0" header="0" footer="0"/>
  <pageSetup horizontalDpi="600" verticalDpi="600" orientation="landscape" paperSize="9" scale="38" r:id="rId1"/>
  <rowBreaks count="2" manualBreakCount="2">
    <brk id="37" max="15" man="1"/>
    <brk id="74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114"/>
  <sheetViews>
    <sheetView view="pageBreakPreview" zoomScale="40" zoomScaleSheetLayoutView="40" zoomScalePageLayoutView="0" workbookViewId="0" topLeftCell="A1">
      <selection activeCell="B1" sqref="B1:B3"/>
    </sheetView>
  </sheetViews>
  <sheetFormatPr defaultColWidth="9.140625" defaultRowHeight="15"/>
  <cols>
    <col min="1" max="1" width="31.140625" style="49" bestFit="1" customWidth="1"/>
    <col min="2" max="2" width="94.7109375" style="2" customWidth="1"/>
    <col min="3" max="3" width="20.140625" style="2" bestFit="1" customWidth="1"/>
    <col min="4" max="4" width="27.140625" style="2" customWidth="1"/>
    <col min="5" max="6" width="21.140625" style="2" bestFit="1" customWidth="1"/>
    <col min="7" max="10" width="15.28125" style="2" bestFit="1" customWidth="1"/>
    <col min="11" max="11" width="21.57421875" style="2" customWidth="1"/>
    <col min="12" max="12" width="18.140625" style="2" bestFit="1" customWidth="1"/>
    <col min="13" max="13" width="24.00390625" style="2" customWidth="1"/>
    <col min="14" max="14" width="21.140625" style="2" bestFit="1" customWidth="1"/>
    <col min="15" max="15" width="18.57421875" style="2" customWidth="1"/>
    <col min="16" max="16" width="19.7109375" style="2" customWidth="1"/>
    <col min="17" max="16384" width="9.140625" style="2" customWidth="1"/>
  </cols>
  <sheetData>
    <row r="1" spans="1:16" ht="38.25" customHeight="1">
      <c r="A1" s="526" t="s">
        <v>104</v>
      </c>
      <c r="B1" s="527" t="s">
        <v>576</v>
      </c>
      <c r="C1" s="526" t="s">
        <v>486</v>
      </c>
      <c r="D1" s="530"/>
      <c r="E1" s="526" t="s">
        <v>486</v>
      </c>
      <c r="F1" s="530"/>
      <c r="G1" s="525" t="s">
        <v>0</v>
      </c>
      <c r="H1" s="525"/>
      <c r="I1" s="525"/>
      <c r="J1" s="525"/>
      <c r="K1" s="525"/>
      <c r="L1" s="525"/>
      <c r="M1" s="526" t="s">
        <v>490</v>
      </c>
      <c r="N1" s="530"/>
      <c r="O1" s="526" t="s">
        <v>351</v>
      </c>
      <c r="P1" s="526"/>
    </row>
    <row r="2" spans="1:16" ht="38.25">
      <c r="A2" s="526"/>
      <c r="B2" s="528"/>
      <c r="C2" s="530"/>
      <c r="D2" s="530"/>
      <c r="E2" s="530"/>
      <c r="F2" s="530"/>
      <c r="G2" s="525"/>
      <c r="H2" s="525"/>
      <c r="I2" s="525"/>
      <c r="J2" s="525"/>
      <c r="K2" s="525"/>
      <c r="L2" s="525"/>
      <c r="M2" s="530"/>
      <c r="N2" s="530"/>
      <c r="O2" s="526"/>
      <c r="P2" s="526"/>
    </row>
    <row r="3" spans="1:16" ht="75.75" customHeight="1">
      <c r="A3" s="526"/>
      <c r="B3" s="529"/>
      <c r="C3" s="50" t="s">
        <v>1</v>
      </c>
      <c r="D3" s="50" t="s">
        <v>2</v>
      </c>
      <c r="E3" s="50" t="s">
        <v>1</v>
      </c>
      <c r="F3" s="50" t="s">
        <v>2</v>
      </c>
      <c r="G3" s="526" t="s">
        <v>352</v>
      </c>
      <c r="H3" s="526"/>
      <c r="I3" s="526" t="s">
        <v>4</v>
      </c>
      <c r="J3" s="525"/>
      <c r="K3" s="525" t="s">
        <v>3</v>
      </c>
      <c r="L3" s="525"/>
      <c r="M3" s="50"/>
      <c r="N3" s="50"/>
      <c r="O3" s="525" t="s">
        <v>5</v>
      </c>
      <c r="P3" s="525"/>
    </row>
    <row r="4" spans="1:16" ht="39" customHeight="1">
      <c r="A4" s="5"/>
      <c r="B4" s="6" t="s">
        <v>6</v>
      </c>
      <c r="C4" s="5" t="s">
        <v>322</v>
      </c>
      <c r="D4" s="5" t="s">
        <v>323</v>
      </c>
      <c r="E4" s="5" t="s">
        <v>324</v>
      </c>
      <c r="F4" s="7" t="s">
        <v>324</v>
      </c>
      <c r="G4" s="7" t="s">
        <v>1</v>
      </c>
      <c r="H4" s="8" t="s">
        <v>2</v>
      </c>
      <c r="I4" s="7" t="s">
        <v>1</v>
      </c>
      <c r="J4" s="8" t="s">
        <v>2</v>
      </c>
      <c r="K4" s="7" t="s">
        <v>1</v>
      </c>
      <c r="L4" s="8" t="s">
        <v>2</v>
      </c>
      <c r="M4" s="7" t="s">
        <v>1</v>
      </c>
      <c r="N4" s="8" t="s">
        <v>2</v>
      </c>
      <c r="O4" s="7" t="s">
        <v>1</v>
      </c>
      <c r="P4" s="8" t="s">
        <v>2</v>
      </c>
    </row>
    <row r="5" spans="1:16" ht="38.25">
      <c r="A5" s="10" t="s">
        <v>222</v>
      </c>
      <c r="B5" s="11" t="s">
        <v>466</v>
      </c>
      <c r="C5" s="12"/>
      <c r="D5" s="12"/>
      <c r="E5" s="13">
        <v>150</v>
      </c>
      <c r="F5" s="13">
        <v>200</v>
      </c>
      <c r="G5" s="129">
        <v>3.6</v>
      </c>
      <c r="H5" s="21">
        <v>4.8</v>
      </c>
      <c r="I5" s="129">
        <v>4.49</v>
      </c>
      <c r="J5" s="21">
        <v>5.98</v>
      </c>
      <c r="K5" s="129">
        <v>14.7</v>
      </c>
      <c r="L5" s="21">
        <v>19.6</v>
      </c>
      <c r="M5" s="129">
        <v>97.5</v>
      </c>
      <c r="N5" s="21">
        <v>150</v>
      </c>
      <c r="O5" s="129">
        <v>0.57</v>
      </c>
      <c r="P5" s="21">
        <v>0.76</v>
      </c>
    </row>
    <row r="6" spans="1:16" ht="38.25">
      <c r="A6" s="5"/>
      <c r="B6" s="16" t="s">
        <v>36</v>
      </c>
      <c r="C6" s="17">
        <v>12</v>
      </c>
      <c r="D6" s="17">
        <v>16</v>
      </c>
      <c r="E6" s="17">
        <v>12</v>
      </c>
      <c r="F6" s="17">
        <v>16</v>
      </c>
      <c r="G6" s="129"/>
      <c r="H6" s="129"/>
      <c r="I6" s="129"/>
      <c r="J6" s="129"/>
      <c r="K6" s="129"/>
      <c r="L6" s="129"/>
      <c r="M6" s="129"/>
      <c r="N6" s="129"/>
      <c r="O6" s="129"/>
      <c r="P6" s="129"/>
    </row>
    <row r="7" spans="1:16" ht="38.25">
      <c r="A7" s="5"/>
      <c r="B7" s="16" t="s">
        <v>13</v>
      </c>
      <c r="C7" s="17">
        <v>2</v>
      </c>
      <c r="D7" s="17">
        <v>3</v>
      </c>
      <c r="E7" s="17">
        <v>2</v>
      </c>
      <c r="F7" s="17">
        <v>3</v>
      </c>
      <c r="G7" s="129"/>
      <c r="H7" s="21"/>
      <c r="I7" s="129"/>
      <c r="J7" s="21"/>
      <c r="K7" s="129"/>
      <c r="L7" s="21"/>
      <c r="M7" s="129"/>
      <c r="N7" s="21"/>
      <c r="O7" s="129"/>
      <c r="P7" s="21"/>
    </row>
    <row r="8" spans="1:16" ht="38.25">
      <c r="A8" s="5"/>
      <c r="B8" s="16" t="s">
        <v>27</v>
      </c>
      <c r="C8" s="17">
        <v>130</v>
      </c>
      <c r="D8" s="17">
        <v>173</v>
      </c>
      <c r="E8" s="17">
        <v>130</v>
      </c>
      <c r="F8" s="17">
        <v>173</v>
      </c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ht="39" customHeight="1">
      <c r="A9" s="5"/>
      <c r="B9" s="16" t="s">
        <v>24</v>
      </c>
      <c r="C9" s="17">
        <v>3</v>
      </c>
      <c r="D9" s="17">
        <v>4</v>
      </c>
      <c r="E9" s="17">
        <v>3</v>
      </c>
      <c r="F9" s="17">
        <v>4</v>
      </c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ht="38.25">
      <c r="A10" s="10" t="s">
        <v>223</v>
      </c>
      <c r="B10" s="11" t="s">
        <v>386</v>
      </c>
      <c r="C10" s="12"/>
      <c r="D10" s="12"/>
      <c r="E10" s="13">
        <v>180</v>
      </c>
      <c r="F10" s="13">
        <v>200</v>
      </c>
      <c r="G10" s="456">
        <v>1.3</v>
      </c>
      <c r="H10" s="456">
        <v>1.5</v>
      </c>
      <c r="I10" s="456">
        <v>1.92</v>
      </c>
      <c r="J10" s="456">
        <v>2.24</v>
      </c>
      <c r="K10" s="456">
        <v>13.8</v>
      </c>
      <c r="L10" s="456">
        <v>16.26</v>
      </c>
      <c r="M10" s="456">
        <f>G10*4+I10*9+K10*4</f>
        <v>77.68</v>
      </c>
      <c r="N10" s="456">
        <f>H10*4+J10*9+L10*4</f>
        <v>91.20000000000002</v>
      </c>
      <c r="O10" s="456">
        <v>0.78</v>
      </c>
      <c r="P10" s="456">
        <v>0.91</v>
      </c>
    </row>
    <row r="11" spans="1:16" ht="38.25">
      <c r="A11" s="5"/>
      <c r="B11" s="16" t="s">
        <v>27</v>
      </c>
      <c r="C11" s="457">
        <v>60</v>
      </c>
      <c r="D11" s="457">
        <v>70</v>
      </c>
      <c r="E11" s="457">
        <v>60</v>
      </c>
      <c r="F11" s="457">
        <v>70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38.25">
      <c r="A12" s="5"/>
      <c r="B12" s="16" t="s">
        <v>29</v>
      </c>
      <c r="C12" s="443">
        <v>0.47</v>
      </c>
      <c r="D12" s="443">
        <v>0.56</v>
      </c>
      <c r="E12" s="443">
        <v>0.47</v>
      </c>
      <c r="F12" s="443">
        <v>0.56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39" customHeight="1">
      <c r="A13" s="5"/>
      <c r="B13" s="16" t="s">
        <v>24</v>
      </c>
      <c r="C13" s="457">
        <v>11</v>
      </c>
      <c r="D13" s="457">
        <v>13</v>
      </c>
      <c r="E13" s="457">
        <v>11</v>
      </c>
      <c r="F13" s="457">
        <v>13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38.25">
      <c r="A14" s="10" t="s">
        <v>224</v>
      </c>
      <c r="B14" s="439" t="s">
        <v>54</v>
      </c>
      <c r="C14" s="454"/>
      <c r="D14" s="454"/>
      <c r="E14" s="383">
        <v>37</v>
      </c>
      <c r="F14" s="383">
        <v>51</v>
      </c>
      <c r="G14" s="456">
        <v>1.48</v>
      </c>
      <c r="H14" s="456">
        <v>1.8</v>
      </c>
      <c r="I14" s="456">
        <v>4.99</v>
      </c>
      <c r="J14" s="456">
        <v>6.88</v>
      </c>
      <c r="K14" s="456">
        <v>13.8</v>
      </c>
      <c r="L14" s="456">
        <v>18</v>
      </c>
      <c r="M14" s="456">
        <f>G14*4+I14*9+K14*4</f>
        <v>106.03</v>
      </c>
      <c r="N14" s="456">
        <f>H14*4+J14*9+L14*4</f>
        <v>141.12</v>
      </c>
      <c r="O14" s="456">
        <v>0</v>
      </c>
      <c r="P14" s="456">
        <v>0</v>
      </c>
    </row>
    <row r="15" spans="1:16" ht="38.25">
      <c r="A15" s="5"/>
      <c r="B15" s="442" t="s">
        <v>14</v>
      </c>
      <c r="C15" s="457">
        <v>32</v>
      </c>
      <c r="D15" s="457">
        <v>46</v>
      </c>
      <c r="E15" s="457">
        <v>32</v>
      </c>
      <c r="F15" s="457">
        <v>46</v>
      </c>
      <c r="G15" s="456"/>
      <c r="H15" s="456"/>
      <c r="I15" s="456"/>
      <c r="J15" s="456"/>
      <c r="K15" s="456"/>
      <c r="L15" s="456"/>
      <c r="M15" s="456"/>
      <c r="N15" s="456"/>
      <c r="O15" s="456"/>
      <c r="P15" s="456"/>
    </row>
    <row r="16" spans="1:16" s="435" customFormat="1" ht="38.25">
      <c r="A16" s="436"/>
      <c r="B16" s="442" t="s">
        <v>13</v>
      </c>
      <c r="C16" s="457">
        <v>5</v>
      </c>
      <c r="D16" s="457">
        <v>5</v>
      </c>
      <c r="E16" s="457">
        <v>5</v>
      </c>
      <c r="F16" s="457">
        <v>5</v>
      </c>
      <c r="G16" s="456"/>
      <c r="H16" s="456"/>
      <c r="I16" s="456"/>
      <c r="J16" s="456"/>
      <c r="K16" s="456"/>
      <c r="L16" s="456"/>
      <c r="M16" s="456"/>
      <c r="N16" s="456"/>
      <c r="O16" s="456"/>
      <c r="P16" s="456"/>
    </row>
    <row r="17" spans="1:16" ht="38.25">
      <c r="A17" s="5"/>
      <c r="B17" s="11" t="s">
        <v>25</v>
      </c>
      <c r="C17" s="12"/>
      <c r="D17" s="12"/>
      <c r="E17" s="22">
        <f aca="true" t="shared" si="0" ref="E17:P17">E5+E10+E14</f>
        <v>367</v>
      </c>
      <c r="F17" s="22">
        <f t="shared" si="0"/>
        <v>451</v>
      </c>
      <c r="G17" s="46">
        <f t="shared" si="0"/>
        <v>6.380000000000001</v>
      </c>
      <c r="H17" s="46">
        <f t="shared" si="0"/>
        <v>8.1</v>
      </c>
      <c r="I17" s="46">
        <f t="shared" si="0"/>
        <v>11.4</v>
      </c>
      <c r="J17" s="46">
        <f t="shared" si="0"/>
        <v>15.100000000000001</v>
      </c>
      <c r="K17" s="46">
        <f t="shared" si="0"/>
        <v>42.3</v>
      </c>
      <c r="L17" s="46">
        <f t="shared" si="0"/>
        <v>53.86</v>
      </c>
      <c r="M17" s="46">
        <f t="shared" si="0"/>
        <v>281.21000000000004</v>
      </c>
      <c r="N17" s="46">
        <f t="shared" si="0"/>
        <v>382.32000000000005</v>
      </c>
      <c r="O17" s="46">
        <f t="shared" si="0"/>
        <v>1.35</v>
      </c>
      <c r="P17" s="46">
        <f t="shared" si="0"/>
        <v>1.67</v>
      </c>
    </row>
    <row r="18" spans="1:16" ht="38.25">
      <c r="A18" s="5"/>
      <c r="B18" s="6" t="s">
        <v>15</v>
      </c>
      <c r="C18" s="14"/>
      <c r="D18" s="14"/>
      <c r="E18" s="21"/>
      <c r="F18" s="21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1:16" ht="38.25">
      <c r="A19" s="10" t="s">
        <v>225</v>
      </c>
      <c r="B19" s="213" t="s">
        <v>509</v>
      </c>
      <c r="C19" s="24"/>
      <c r="D19" s="24"/>
      <c r="E19" s="426">
        <v>100</v>
      </c>
      <c r="F19" s="426">
        <v>100</v>
      </c>
      <c r="G19" s="441">
        <v>2.8</v>
      </c>
      <c r="H19" s="441">
        <v>2.8</v>
      </c>
      <c r="I19" s="441">
        <v>3.2</v>
      </c>
      <c r="J19" s="441">
        <v>3.2</v>
      </c>
      <c r="K19" s="441">
        <v>5</v>
      </c>
      <c r="L19" s="441">
        <v>5</v>
      </c>
      <c r="M19" s="441">
        <v>60</v>
      </c>
      <c r="N19" s="441">
        <v>60</v>
      </c>
      <c r="O19" s="441">
        <v>0.25</v>
      </c>
      <c r="P19" s="441">
        <v>0.25</v>
      </c>
    </row>
    <row r="20" spans="1:16" s="435" customFormat="1" ht="38.25">
      <c r="A20" s="438"/>
      <c r="B20" s="442" t="s">
        <v>27</v>
      </c>
      <c r="C20" s="457">
        <v>105</v>
      </c>
      <c r="D20" s="457">
        <v>105</v>
      </c>
      <c r="E20" s="457">
        <v>105</v>
      </c>
      <c r="F20" s="457">
        <v>105</v>
      </c>
      <c r="G20" s="58"/>
      <c r="H20" s="58"/>
      <c r="I20" s="58"/>
      <c r="J20" s="58"/>
      <c r="K20" s="58"/>
      <c r="L20" s="58"/>
      <c r="M20" s="58"/>
      <c r="N20" s="58"/>
      <c r="O20" s="58"/>
      <c r="P20" s="58"/>
    </row>
    <row r="21" spans="1:16" ht="38.25">
      <c r="A21" s="5"/>
      <c r="B21" s="11" t="s">
        <v>25</v>
      </c>
      <c r="C21" s="12"/>
      <c r="D21" s="12"/>
      <c r="E21" s="22">
        <f>E19</f>
        <v>100</v>
      </c>
      <c r="F21" s="22">
        <f>F19</f>
        <v>100</v>
      </c>
      <c r="G21" s="46">
        <f>G19</f>
        <v>2.8</v>
      </c>
      <c r="H21" s="46">
        <f aca="true" t="shared" si="1" ref="H21:P21">H19</f>
        <v>2.8</v>
      </c>
      <c r="I21" s="46">
        <f t="shared" si="1"/>
        <v>3.2</v>
      </c>
      <c r="J21" s="46">
        <f t="shared" si="1"/>
        <v>3.2</v>
      </c>
      <c r="K21" s="46">
        <f t="shared" si="1"/>
        <v>5</v>
      </c>
      <c r="L21" s="46">
        <f t="shared" si="1"/>
        <v>5</v>
      </c>
      <c r="M21" s="46">
        <f t="shared" si="1"/>
        <v>60</v>
      </c>
      <c r="N21" s="46">
        <f t="shared" si="1"/>
        <v>60</v>
      </c>
      <c r="O21" s="46">
        <f t="shared" si="1"/>
        <v>0.25</v>
      </c>
      <c r="P21" s="46">
        <f t="shared" si="1"/>
        <v>0.25</v>
      </c>
    </row>
    <row r="22" spans="1:16" ht="38.25">
      <c r="A22" s="5"/>
      <c r="B22" s="71" t="s">
        <v>17</v>
      </c>
      <c r="C22" s="153"/>
      <c r="D22" s="153"/>
      <c r="E22" s="21"/>
      <c r="F22" s="21"/>
      <c r="G22" s="20"/>
      <c r="H22" s="20"/>
      <c r="I22" s="20"/>
      <c r="J22" s="20"/>
      <c r="K22" s="20"/>
      <c r="L22" s="20"/>
      <c r="M22" s="20"/>
      <c r="N22" s="20"/>
      <c r="O22" s="20"/>
      <c r="P22" s="20"/>
    </row>
    <row r="23" spans="1:16" ht="38.25">
      <c r="A23" s="10" t="s">
        <v>226</v>
      </c>
      <c r="B23" s="331" t="s">
        <v>390</v>
      </c>
      <c r="C23" s="322"/>
      <c r="D23" s="322"/>
      <c r="E23" s="323">
        <v>35</v>
      </c>
      <c r="F23" s="323">
        <v>60</v>
      </c>
      <c r="G23" s="327">
        <v>2.85</v>
      </c>
      <c r="H23" s="327">
        <v>4.83</v>
      </c>
      <c r="I23" s="327">
        <v>4.43</v>
      </c>
      <c r="J23" s="327">
        <v>7.22</v>
      </c>
      <c r="K23" s="327">
        <v>2.53</v>
      </c>
      <c r="L23" s="327">
        <v>4.36</v>
      </c>
      <c r="M23" s="327">
        <v>61.44</v>
      </c>
      <c r="N23" s="327">
        <v>102</v>
      </c>
      <c r="O23" s="327">
        <v>2.42</v>
      </c>
      <c r="P23" s="327">
        <v>4.18</v>
      </c>
    </row>
    <row r="24" spans="1:16" ht="38.25">
      <c r="A24" s="5"/>
      <c r="B24" s="332" t="s">
        <v>97</v>
      </c>
      <c r="C24" s="325">
        <v>20</v>
      </c>
      <c r="D24" s="325">
        <v>33</v>
      </c>
      <c r="E24" s="330">
        <v>15</v>
      </c>
      <c r="F24" s="330">
        <v>25</v>
      </c>
      <c r="G24" s="327"/>
      <c r="H24" s="444"/>
      <c r="I24" s="444"/>
      <c r="J24" s="444"/>
      <c r="K24" s="444"/>
      <c r="L24" s="444"/>
      <c r="M24" s="444"/>
      <c r="N24" s="444"/>
      <c r="O24" s="444"/>
      <c r="P24" s="444"/>
    </row>
    <row r="25" spans="1:16" ht="38.25">
      <c r="A25" s="5"/>
      <c r="B25" s="332" t="s">
        <v>340</v>
      </c>
      <c r="C25" s="325">
        <v>21</v>
      </c>
      <c r="D25" s="325">
        <v>36</v>
      </c>
      <c r="E25" s="330">
        <v>15</v>
      </c>
      <c r="F25" s="330">
        <v>25</v>
      </c>
      <c r="G25" s="327"/>
      <c r="H25" s="327"/>
      <c r="I25" s="327"/>
      <c r="J25" s="327"/>
      <c r="K25" s="327"/>
      <c r="L25" s="327"/>
      <c r="M25" s="327"/>
      <c r="N25" s="327"/>
      <c r="O25" s="327"/>
      <c r="P25" s="327"/>
    </row>
    <row r="26" spans="1:16" ht="50.25" customHeight="1">
      <c r="A26" s="5"/>
      <c r="B26" s="332" t="s">
        <v>341</v>
      </c>
      <c r="C26" s="325">
        <v>23</v>
      </c>
      <c r="D26" s="325">
        <v>39</v>
      </c>
      <c r="E26" s="330">
        <v>15</v>
      </c>
      <c r="F26" s="330">
        <v>25</v>
      </c>
      <c r="G26" s="327"/>
      <c r="H26" s="327"/>
      <c r="I26" s="327"/>
      <c r="J26" s="327"/>
      <c r="K26" s="327"/>
      <c r="L26" s="327"/>
      <c r="M26" s="327"/>
      <c r="N26" s="327"/>
      <c r="O26" s="327"/>
      <c r="P26" s="327"/>
    </row>
    <row r="27" spans="1:16" ht="38.25">
      <c r="A27" s="5"/>
      <c r="B27" s="332" t="s">
        <v>342</v>
      </c>
      <c r="C27" s="325">
        <v>25</v>
      </c>
      <c r="D27" s="325">
        <v>42</v>
      </c>
      <c r="E27" s="330">
        <v>15</v>
      </c>
      <c r="F27" s="330">
        <v>25</v>
      </c>
      <c r="G27" s="327"/>
      <c r="H27" s="327"/>
      <c r="I27" s="327"/>
      <c r="J27" s="327"/>
      <c r="K27" s="327"/>
      <c r="L27" s="327"/>
      <c r="M27" s="327"/>
      <c r="N27" s="327"/>
      <c r="O27" s="327"/>
      <c r="P27" s="327"/>
    </row>
    <row r="28" spans="1:16" ht="42.75" customHeight="1">
      <c r="A28" s="5"/>
      <c r="B28" s="328" t="s">
        <v>335</v>
      </c>
      <c r="C28" s="325">
        <v>15</v>
      </c>
      <c r="D28" s="325">
        <v>25</v>
      </c>
      <c r="E28" s="330">
        <v>15</v>
      </c>
      <c r="F28" s="330">
        <v>25</v>
      </c>
      <c r="G28" s="327"/>
      <c r="H28" s="327"/>
      <c r="I28" s="327"/>
      <c r="J28" s="327"/>
      <c r="K28" s="327"/>
      <c r="L28" s="327"/>
      <c r="M28" s="327"/>
      <c r="N28" s="327"/>
      <c r="O28" s="327"/>
      <c r="P28" s="327"/>
    </row>
    <row r="29" spans="1:16" ht="36" customHeight="1">
      <c r="A29" s="5"/>
      <c r="B29" s="328" t="s">
        <v>429</v>
      </c>
      <c r="C29" s="325">
        <v>5</v>
      </c>
      <c r="D29" s="325">
        <v>8</v>
      </c>
      <c r="E29" s="325">
        <v>4</v>
      </c>
      <c r="F29" s="325">
        <v>7</v>
      </c>
      <c r="G29" s="327"/>
      <c r="H29" s="327"/>
      <c r="I29" s="327"/>
      <c r="J29" s="327"/>
      <c r="K29" s="327"/>
      <c r="L29" s="327"/>
      <c r="M29" s="327"/>
      <c r="N29" s="327"/>
      <c r="O29" s="327"/>
      <c r="P29" s="327"/>
    </row>
    <row r="30" spans="1:16" ht="36.75" customHeight="1">
      <c r="A30" s="5"/>
      <c r="B30" s="328" t="s">
        <v>334</v>
      </c>
      <c r="C30" s="325">
        <v>4</v>
      </c>
      <c r="D30" s="325">
        <v>7</v>
      </c>
      <c r="E30" s="325">
        <v>4</v>
      </c>
      <c r="F30" s="325">
        <v>7</v>
      </c>
      <c r="G30" s="327"/>
      <c r="H30" s="327"/>
      <c r="I30" s="327"/>
      <c r="J30" s="327"/>
      <c r="K30" s="327"/>
      <c r="L30" s="327"/>
      <c r="M30" s="327"/>
      <c r="N30" s="327"/>
      <c r="O30" s="327"/>
      <c r="P30" s="327"/>
    </row>
    <row r="31" spans="1:16" ht="35.25" customHeight="1">
      <c r="A31" s="5"/>
      <c r="B31" s="328" t="s">
        <v>94</v>
      </c>
      <c r="C31" s="325">
        <v>3</v>
      </c>
      <c r="D31" s="325">
        <v>5</v>
      </c>
      <c r="E31" s="325">
        <v>3</v>
      </c>
      <c r="F31" s="325">
        <v>5</v>
      </c>
      <c r="G31" s="327"/>
      <c r="H31" s="327"/>
      <c r="I31" s="327"/>
      <c r="J31" s="327"/>
      <c r="K31" s="327"/>
      <c r="L31" s="327"/>
      <c r="M31" s="327"/>
      <c r="N31" s="327"/>
      <c r="O31" s="327"/>
      <c r="P31" s="327"/>
    </row>
    <row r="32" spans="1:16" ht="38.25">
      <c r="A32" s="5"/>
      <c r="B32" s="328" t="s">
        <v>391</v>
      </c>
      <c r="C32" s="325">
        <v>16</v>
      </c>
      <c r="D32" s="325">
        <v>27</v>
      </c>
      <c r="E32" s="333">
        <v>15</v>
      </c>
      <c r="F32" s="325">
        <v>25</v>
      </c>
      <c r="G32" s="327"/>
      <c r="H32" s="327"/>
      <c r="I32" s="327"/>
      <c r="J32" s="327"/>
      <c r="K32" s="327"/>
      <c r="L32" s="327"/>
      <c r="M32" s="327"/>
      <c r="N32" s="327"/>
      <c r="O32" s="327"/>
      <c r="P32" s="327"/>
    </row>
    <row r="33" spans="1:16" ht="76.5">
      <c r="A33" s="10" t="s">
        <v>227</v>
      </c>
      <c r="B33" s="29" t="s">
        <v>346</v>
      </c>
      <c r="C33" s="12"/>
      <c r="D33" s="12"/>
      <c r="E33" s="13">
        <v>150</v>
      </c>
      <c r="F33" s="13">
        <v>200</v>
      </c>
      <c r="G33" s="131">
        <v>3.2</v>
      </c>
      <c r="H33" s="131">
        <v>4.3</v>
      </c>
      <c r="I33" s="131">
        <v>3.64</v>
      </c>
      <c r="J33" s="131">
        <v>5.21</v>
      </c>
      <c r="K33" s="131">
        <v>7.9</v>
      </c>
      <c r="L33" s="131">
        <v>10.21</v>
      </c>
      <c r="M33" s="131">
        <f>G33*4+I33*9+K33*4</f>
        <v>77.16</v>
      </c>
      <c r="N33" s="131">
        <f>H33*4+J33*9+L33*4</f>
        <v>104.93</v>
      </c>
      <c r="O33" s="131">
        <v>5.87</v>
      </c>
      <c r="P33" s="131">
        <v>7.6</v>
      </c>
    </row>
    <row r="34" spans="1:16" ht="46.5" customHeight="1">
      <c r="A34" s="5"/>
      <c r="B34" s="33" t="s">
        <v>97</v>
      </c>
      <c r="C34" s="17">
        <v>72</v>
      </c>
      <c r="D34" s="17">
        <v>93</v>
      </c>
      <c r="E34" s="28">
        <v>54</v>
      </c>
      <c r="F34" s="28">
        <v>70</v>
      </c>
      <c r="G34" s="20"/>
      <c r="H34" s="20"/>
      <c r="I34" s="20"/>
      <c r="J34" s="20"/>
      <c r="K34" s="20"/>
      <c r="L34" s="20"/>
      <c r="M34" s="20"/>
      <c r="N34" s="20"/>
      <c r="O34" s="20"/>
      <c r="P34" s="20"/>
    </row>
    <row r="35" spans="1:16" ht="40.5" customHeight="1">
      <c r="A35" s="5"/>
      <c r="B35" s="33" t="s">
        <v>340</v>
      </c>
      <c r="C35" s="17">
        <v>77</v>
      </c>
      <c r="D35" s="17">
        <v>100</v>
      </c>
      <c r="E35" s="28">
        <v>54</v>
      </c>
      <c r="F35" s="28">
        <v>70</v>
      </c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spans="1:16" ht="40.5" customHeight="1">
      <c r="A36" s="5"/>
      <c r="B36" s="33" t="s">
        <v>341</v>
      </c>
      <c r="C36" s="17">
        <v>83</v>
      </c>
      <c r="D36" s="17">
        <v>108</v>
      </c>
      <c r="E36" s="28">
        <v>54</v>
      </c>
      <c r="F36" s="28">
        <v>70</v>
      </c>
      <c r="G36" s="20"/>
      <c r="H36" s="20"/>
      <c r="I36" s="20"/>
      <c r="J36" s="20"/>
      <c r="K36" s="20"/>
      <c r="L36" s="20"/>
      <c r="M36" s="20"/>
      <c r="N36" s="20"/>
      <c r="O36" s="20"/>
      <c r="P36" s="20"/>
    </row>
    <row r="37" spans="1:16" ht="42.75" customHeight="1">
      <c r="A37" s="5"/>
      <c r="B37" s="33" t="s">
        <v>342</v>
      </c>
      <c r="C37" s="17">
        <v>90</v>
      </c>
      <c r="D37" s="17">
        <v>117</v>
      </c>
      <c r="E37" s="28">
        <v>54</v>
      </c>
      <c r="F37" s="28">
        <v>70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</row>
    <row r="38" spans="1:16" ht="38.25">
      <c r="A38" s="5"/>
      <c r="B38" s="26" t="s">
        <v>335</v>
      </c>
      <c r="C38" s="17">
        <v>54</v>
      </c>
      <c r="D38" s="17">
        <v>70</v>
      </c>
      <c r="E38" s="28">
        <v>54</v>
      </c>
      <c r="F38" s="28">
        <v>70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</row>
    <row r="39" spans="1:16" ht="38.25">
      <c r="A39" s="5"/>
      <c r="B39" s="26" t="s">
        <v>429</v>
      </c>
      <c r="C39" s="17">
        <v>6</v>
      </c>
      <c r="D39" s="17">
        <v>7</v>
      </c>
      <c r="E39" s="28">
        <v>5</v>
      </c>
      <c r="F39" s="28">
        <v>6</v>
      </c>
      <c r="G39" s="20"/>
      <c r="H39" s="20"/>
      <c r="I39" s="20"/>
      <c r="J39" s="20"/>
      <c r="K39" s="20"/>
      <c r="L39" s="20"/>
      <c r="M39" s="20"/>
      <c r="N39" s="20"/>
      <c r="O39" s="20"/>
      <c r="P39" s="20"/>
    </row>
    <row r="40" spans="1:16" ht="48" customHeight="1">
      <c r="A40" s="5"/>
      <c r="B40" s="26" t="s">
        <v>334</v>
      </c>
      <c r="C40" s="17">
        <v>5</v>
      </c>
      <c r="D40" s="17">
        <v>6</v>
      </c>
      <c r="E40" s="28">
        <v>5</v>
      </c>
      <c r="F40" s="28">
        <v>6</v>
      </c>
      <c r="G40" s="20"/>
      <c r="H40" s="20"/>
      <c r="I40" s="20"/>
      <c r="J40" s="20"/>
      <c r="K40" s="20"/>
      <c r="L40" s="20"/>
      <c r="M40" s="20"/>
      <c r="N40" s="20"/>
      <c r="O40" s="20"/>
      <c r="P40" s="20"/>
    </row>
    <row r="41" spans="1:16" ht="36.75" customHeight="1">
      <c r="A41" s="5"/>
      <c r="B41" s="27" t="s">
        <v>426</v>
      </c>
      <c r="C41" s="17">
        <v>6.3</v>
      </c>
      <c r="D41" s="17">
        <v>7.5</v>
      </c>
      <c r="E41" s="28">
        <v>5</v>
      </c>
      <c r="F41" s="28">
        <v>6</v>
      </c>
      <c r="G41" s="20"/>
      <c r="H41" s="20"/>
      <c r="I41" s="20"/>
      <c r="J41" s="20"/>
      <c r="K41" s="20"/>
      <c r="L41" s="20"/>
      <c r="M41" s="20"/>
      <c r="N41" s="20"/>
      <c r="O41" s="20"/>
      <c r="P41" s="20"/>
    </row>
    <row r="42" spans="1:16" ht="41.25" customHeight="1">
      <c r="A42" s="5"/>
      <c r="B42" s="27" t="s">
        <v>427</v>
      </c>
      <c r="C42" s="17">
        <v>6.7</v>
      </c>
      <c r="D42" s="17">
        <v>8</v>
      </c>
      <c r="E42" s="28">
        <v>5</v>
      </c>
      <c r="F42" s="28">
        <v>6</v>
      </c>
      <c r="G42" s="20"/>
      <c r="H42" s="20"/>
      <c r="I42" s="20"/>
      <c r="J42" s="20"/>
      <c r="K42" s="20"/>
      <c r="L42" s="20"/>
      <c r="M42" s="20"/>
      <c r="N42" s="20"/>
      <c r="O42" s="20"/>
      <c r="P42" s="20"/>
    </row>
    <row r="43" spans="1:16" ht="48" customHeight="1">
      <c r="A43" s="5"/>
      <c r="B43" s="27" t="s">
        <v>333</v>
      </c>
      <c r="C43" s="17">
        <v>5</v>
      </c>
      <c r="D43" s="17">
        <v>6</v>
      </c>
      <c r="E43" s="28">
        <v>5</v>
      </c>
      <c r="F43" s="28">
        <v>6</v>
      </c>
      <c r="G43" s="20"/>
      <c r="H43" s="20"/>
      <c r="I43" s="20"/>
      <c r="J43" s="20"/>
      <c r="K43" s="20"/>
      <c r="L43" s="20"/>
      <c r="M43" s="20"/>
      <c r="N43" s="20"/>
      <c r="O43" s="20"/>
      <c r="P43" s="20"/>
    </row>
    <row r="44" spans="1:16" ht="38.25">
      <c r="A44" s="5"/>
      <c r="B44" s="26" t="s">
        <v>339</v>
      </c>
      <c r="C44" s="443">
        <v>31</v>
      </c>
      <c r="D44" s="443">
        <v>37</v>
      </c>
      <c r="E44" s="443">
        <v>28</v>
      </c>
      <c r="F44" s="443">
        <v>34</v>
      </c>
      <c r="G44" s="20"/>
      <c r="H44" s="20"/>
      <c r="I44" s="20"/>
      <c r="J44" s="20"/>
      <c r="K44" s="20"/>
      <c r="L44" s="20"/>
      <c r="M44" s="20"/>
      <c r="N44" s="20"/>
      <c r="O44" s="20"/>
      <c r="P44" s="20"/>
    </row>
    <row r="45" spans="1:16" ht="38.25">
      <c r="A45" s="5"/>
      <c r="B45" s="26" t="s">
        <v>429</v>
      </c>
      <c r="C45" s="17">
        <v>3</v>
      </c>
      <c r="D45" s="17">
        <v>4</v>
      </c>
      <c r="E45" s="28">
        <v>2</v>
      </c>
      <c r="F45" s="28">
        <v>3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16" ht="42.75" customHeight="1">
      <c r="A46" s="5"/>
      <c r="B46" s="26" t="s">
        <v>334</v>
      </c>
      <c r="C46" s="17">
        <v>2</v>
      </c>
      <c r="D46" s="17">
        <v>3</v>
      </c>
      <c r="E46" s="28">
        <v>2</v>
      </c>
      <c r="F46" s="28">
        <v>3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6" ht="38.25">
      <c r="A47" s="5"/>
      <c r="B47" s="16" t="s">
        <v>13</v>
      </c>
      <c r="C47" s="443">
        <v>4.5</v>
      </c>
      <c r="D47" s="443">
        <v>5</v>
      </c>
      <c r="E47" s="443">
        <v>4.5</v>
      </c>
      <c r="F47" s="443">
        <v>5</v>
      </c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6" ht="38.25">
      <c r="A48" s="5"/>
      <c r="B48" s="16" t="s">
        <v>28</v>
      </c>
      <c r="C48" s="17">
        <v>1</v>
      </c>
      <c r="D48" s="17">
        <v>2</v>
      </c>
      <c r="E48" s="17">
        <v>1</v>
      </c>
      <c r="F48" s="17">
        <v>2</v>
      </c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1:16" ht="38.25">
      <c r="A49" s="10" t="s">
        <v>228</v>
      </c>
      <c r="B49" s="11" t="s">
        <v>40</v>
      </c>
      <c r="C49" s="12"/>
      <c r="D49" s="12"/>
      <c r="E49" s="13">
        <v>50</v>
      </c>
      <c r="F49" s="18">
        <v>50</v>
      </c>
      <c r="G49" s="20">
        <v>5.26</v>
      </c>
      <c r="H49" s="20">
        <v>5.26</v>
      </c>
      <c r="I49" s="20">
        <v>6.54</v>
      </c>
      <c r="J49" s="20">
        <v>6.54</v>
      </c>
      <c r="K49" s="20">
        <v>3.83</v>
      </c>
      <c r="L49" s="20">
        <v>3.83</v>
      </c>
      <c r="M49" s="20">
        <v>94</v>
      </c>
      <c r="N49" s="20">
        <v>94</v>
      </c>
      <c r="O49" s="20">
        <v>1.5</v>
      </c>
      <c r="P49" s="20">
        <v>1.5</v>
      </c>
    </row>
    <row r="50" spans="1:16" ht="38.25">
      <c r="A50" s="5"/>
      <c r="B50" s="11" t="s">
        <v>48</v>
      </c>
      <c r="C50" s="12"/>
      <c r="D50" s="12"/>
      <c r="E50" s="18">
        <v>125</v>
      </c>
      <c r="F50" s="18">
        <v>160</v>
      </c>
      <c r="G50" s="20">
        <v>2.14</v>
      </c>
      <c r="H50" s="20">
        <v>2.85</v>
      </c>
      <c r="I50" s="20">
        <v>1.98</v>
      </c>
      <c r="J50" s="20">
        <v>2.64</v>
      </c>
      <c r="K50" s="20">
        <v>11.04</v>
      </c>
      <c r="L50" s="20">
        <v>14.72</v>
      </c>
      <c r="M50" s="20">
        <v>71</v>
      </c>
      <c r="N50" s="20">
        <v>94.67</v>
      </c>
      <c r="O50" s="20">
        <v>4.09</v>
      </c>
      <c r="P50" s="20">
        <v>5.45</v>
      </c>
    </row>
    <row r="51" spans="1:16" ht="38.25">
      <c r="A51" s="5"/>
      <c r="B51" s="16" t="s">
        <v>339</v>
      </c>
      <c r="C51" s="17">
        <v>28</v>
      </c>
      <c r="D51" s="443">
        <v>28</v>
      </c>
      <c r="E51" s="17">
        <v>25</v>
      </c>
      <c r="F51" s="443">
        <v>25</v>
      </c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1:16" ht="38.25">
      <c r="A52" s="5"/>
      <c r="B52" s="16" t="s">
        <v>95</v>
      </c>
      <c r="C52" s="17">
        <v>4</v>
      </c>
      <c r="D52" s="443">
        <v>4</v>
      </c>
      <c r="E52" s="42">
        <v>4</v>
      </c>
      <c r="F52" s="452">
        <v>4</v>
      </c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6" ht="38.25">
      <c r="A53" s="5"/>
      <c r="B53" s="16" t="s">
        <v>41</v>
      </c>
      <c r="C53" s="17">
        <v>6</v>
      </c>
      <c r="D53" s="443">
        <v>6</v>
      </c>
      <c r="E53" s="17">
        <v>6</v>
      </c>
      <c r="F53" s="443">
        <v>6</v>
      </c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ht="39.75" customHeight="1">
      <c r="A54" s="5"/>
      <c r="B54" s="16" t="s">
        <v>23</v>
      </c>
      <c r="C54" s="17">
        <v>2</v>
      </c>
      <c r="D54" s="443">
        <v>2</v>
      </c>
      <c r="E54" s="17">
        <v>2</v>
      </c>
      <c r="F54" s="443">
        <v>2</v>
      </c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6" ht="38.25">
      <c r="A55" s="5"/>
      <c r="B55" s="26" t="s">
        <v>429</v>
      </c>
      <c r="C55" s="17">
        <v>18</v>
      </c>
      <c r="D55" s="443">
        <v>18</v>
      </c>
      <c r="E55" s="28">
        <v>15</v>
      </c>
      <c r="F55" s="429">
        <v>15</v>
      </c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6" ht="50.25" customHeight="1">
      <c r="A56" s="5"/>
      <c r="B56" s="16" t="s">
        <v>334</v>
      </c>
      <c r="C56" s="17">
        <v>15</v>
      </c>
      <c r="D56" s="443">
        <v>15</v>
      </c>
      <c r="E56" s="28">
        <v>15</v>
      </c>
      <c r="F56" s="429">
        <v>15</v>
      </c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6" ht="38.25">
      <c r="A57" s="5"/>
      <c r="B57" s="16" t="s">
        <v>94</v>
      </c>
      <c r="C57" s="17">
        <v>5</v>
      </c>
      <c r="D57" s="443">
        <v>5</v>
      </c>
      <c r="E57" s="28">
        <v>5</v>
      </c>
      <c r="F57" s="429">
        <v>5</v>
      </c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6" ht="38.25">
      <c r="A58" s="5"/>
      <c r="B58" s="83" t="s">
        <v>473</v>
      </c>
      <c r="C58" s="17">
        <v>139</v>
      </c>
      <c r="D58" s="17">
        <v>178</v>
      </c>
      <c r="E58" s="17">
        <v>114</v>
      </c>
      <c r="F58" s="17">
        <v>146</v>
      </c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6" ht="40.5" customHeight="1">
      <c r="A59" s="5"/>
      <c r="B59" s="83" t="s">
        <v>474</v>
      </c>
      <c r="C59" s="17">
        <v>148</v>
      </c>
      <c r="D59" s="17">
        <v>189</v>
      </c>
      <c r="E59" s="17">
        <v>114</v>
      </c>
      <c r="F59" s="17">
        <v>146</v>
      </c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6" ht="38.25">
      <c r="A60" s="5"/>
      <c r="B60" s="65" t="s">
        <v>337</v>
      </c>
      <c r="C60" s="17">
        <v>114</v>
      </c>
      <c r="D60" s="17">
        <v>146</v>
      </c>
      <c r="E60" s="17">
        <v>114</v>
      </c>
      <c r="F60" s="17">
        <v>146</v>
      </c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6" ht="39.75" customHeight="1">
      <c r="A61" s="5"/>
      <c r="B61" s="27" t="s">
        <v>426</v>
      </c>
      <c r="C61" s="17">
        <v>16</v>
      </c>
      <c r="D61" s="17">
        <v>20</v>
      </c>
      <c r="E61" s="28">
        <v>13</v>
      </c>
      <c r="F61" s="28">
        <v>16</v>
      </c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6" ht="39" customHeight="1">
      <c r="A62" s="5"/>
      <c r="B62" s="27" t="s">
        <v>427</v>
      </c>
      <c r="C62" s="17">
        <v>17</v>
      </c>
      <c r="D62" s="17">
        <v>21</v>
      </c>
      <c r="E62" s="28">
        <v>13</v>
      </c>
      <c r="F62" s="28">
        <v>16</v>
      </c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6" ht="42.75" customHeight="1">
      <c r="A63" s="5"/>
      <c r="B63" s="27" t="s">
        <v>333</v>
      </c>
      <c r="C63" s="17">
        <v>13</v>
      </c>
      <c r="D63" s="17">
        <v>16</v>
      </c>
      <c r="E63" s="28">
        <v>13</v>
      </c>
      <c r="F63" s="28">
        <v>16</v>
      </c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6" ht="38.25">
      <c r="A64" s="5"/>
      <c r="B64" s="26" t="s">
        <v>429</v>
      </c>
      <c r="C64" s="17">
        <v>6</v>
      </c>
      <c r="D64" s="17">
        <v>7</v>
      </c>
      <c r="E64" s="28">
        <v>5</v>
      </c>
      <c r="F64" s="28">
        <v>6</v>
      </c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1:16" ht="36.75" customHeight="1">
      <c r="A65" s="5"/>
      <c r="B65" s="16" t="s">
        <v>334</v>
      </c>
      <c r="C65" s="17">
        <v>5</v>
      </c>
      <c r="D65" s="17">
        <v>6</v>
      </c>
      <c r="E65" s="28">
        <v>5</v>
      </c>
      <c r="F65" s="28">
        <v>6</v>
      </c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1:16" ht="38.25">
      <c r="A66" s="5"/>
      <c r="B66" s="31" t="s">
        <v>327</v>
      </c>
      <c r="C66" s="17">
        <v>0.9</v>
      </c>
      <c r="D66" s="17">
        <v>1.2</v>
      </c>
      <c r="E66" s="17">
        <v>0.7</v>
      </c>
      <c r="F66" s="17">
        <v>0.9</v>
      </c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1:16" ht="38.25">
      <c r="A67" s="5"/>
      <c r="B67" s="36" t="s">
        <v>94</v>
      </c>
      <c r="C67" s="106">
        <v>2</v>
      </c>
      <c r="D67" s="106">
        <v>3</v>
      </c>
      <c r="E67" s="17">
        <v>2</v>
      </c>
      <c r="F67" s="17">
        <v>3</v>
      </c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1:16" ht="38.25">
      <c r="A68" s="438" t="s">
        <v>563</v>
      </c>
      <c r="B68" s="11" t="s">
        <v>195</v>
      </c>
      <c r="C68" s="12"/>
      <c r="D68" s="12"/>
      <c r="E68" s="13">
        <v>150</v>
      </c>
      <c r="F68" s="13">
        <v>200</v>
      </c>
      <c r="G68" s="20">
        <v>0.11</v>
      </c>
      <c r="H68" s="20">
        <v>0.14</v>
      </c>
      <c r="I68" s="20">
        <v>0.02</v>
      </c>
      <c r="J68" s="20">
        <v>0.03</v>
      </c>
      <c r="K68" s="20">
        <v>18.24</v>
      </c>
      <c r="L68" s="20">
        <v>27.04</v>
      </c>
      <c r="M68" s="20">
        <v>75</v>
      </c>
      <c r="N68" s="20">
        <v>111</v>
      </c>
      <c r="O68" s="20">
        <v>3</v>
      </c>
      <c r="P68" s="20">
        <v>4</v>
      </c>
    </row>
    <row r="69" spans="1:16" ht="38.25">
      <c r="A69" s="5"/>
      <c r="B69" s="445" t="s">
        <v>526</v>
      </c>
      <c r="C69" s="28">
        <v>11</v>
      </c>
      <c r="D69" s="28">
        <v>14</v>
      </c>
      <c r="E69" s="28">
        <v>11</v>
      </c>
      <c r="F69" s="28">
        <v>14</v>
      </c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1:16" ht="38.25">
      <c r="A70" s="5"/>
      <c r="B70" s="84" t="s">
        <v>75</v>
      </c>
      <c r="C70" s="457">
        <v>5.5</v>
      </c>
      <c r="D70" s="457">
        <v>10</v>
      </c>
      <c r="E70" s="457">
        <v>5.5</v>
      </c>
      <c r="F70" s="457">
        <v>10</v>
      </c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1:16" ht="38.25">
      <c r="A71" s="5"/>
      <c r="B71" s="84" t="s">
        <v>24</v>
      </c>
      <c r="C71" s="28">
        <v>13</v>
      </c>
      <c r="D71" s="28">
        <v>18</v>
      </c>
      <c r="E71" s="28">
        <v>13</v>
      </c>
      <c r="F71" s="28">
        <v>18</v>
      </c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1:16" ht="38.25">
      <c r="A72" s="10" t="s">
        <v>231</v>
      </c>
      <c r="B72" s="11" t="s">
        <v>32</v>
      </c>
      <c r="C72" s="12">
        <v>40</v>
      </c>
      <c r="D72" s="12">
        <v>50</v>
      </c>
      <c r="E72" s="13">
        <v>40</v>
      </c>
      <c r="F72" s="13">
        <v>50</v>
      </c>
      <c r="G72" s="14">
        <v>1.64</v>
      </c>
      <c r="H72" s="14">
        <v>2.3</v>
      </c>
      <c r="I72" s="14">
        <v>0.48</v>
      </c>
      <c r="J72" s="14">
        <v>0.6</v>
      </c>
      <c r="K72" s="14">
        <v>13.36</v>
      </c>
      <c r="L72" s="14">
        <v>16.7</v>
      </c>
      <c r="M72" s="14">
        <f>G72*4+I72*9+K72*4</f>
        <v>64.32</v>
      </c>
      <c r="N72" s="14">
        <f>H72*4+J72*9+L72*4</f>
        <v>81.39999999999999</v>
      </c>
      <c r="O72" s="14">
        <v>0</v>
      </c>
      <c r="P72" s="14">
        <v>0</v>
      </c>
    </row>
    <row r="73" spans="1:16" ht="38.25">
      <c r="A73" s="5"/>
      <c r="B73" s="11" t="s">
        <v>25</v>
      </c>
      <c r="C73" s="12"/>
      <c r="D73" s="12"/>
      <c r="E73" s="37">
        <f aca="true" t="shared" si="2" ref="E73:P73">E23+E33+E49+E50+E68+E72</f>
        <v>550</v>
      </c>
      <c r="F73" s="37">
        <f t="shared" si="2"/>
        <v>720</v>
      </c>
      <c r="G73" s="37">
        <f t="shared" si="2"/>
        <v>15.200000000000001</v>
      </c>
      <c r="H73" s="37">
        <f t="shared" si="2"/>
        <v>19.68</v>
      </c>
      <c r="I73" s="37">
        <f t="shared" si="2"/>
        <v>17.09</v>
      </c>
      <c r="J73" s="37">
        <f t="shared" si="2"/>
        <v>22.240000000000002</v>
      </c>
      <c r="K73" s="37">
        <f t="shared" si="2"/>
        <v>56.89999999999999</v>
      </c>
      <c r="L73" s="37">
        <f t="shared" si="2"/>
        <v>76.86</v>
      </c>
      <c r="M73" s="37">
        <f t="shared" si="2"/>
        <v>442.92</v>
      </c>
      <c r="N73" s="37">
        <f t="shared" si="2"/>
        <v>588</v>
      </c>
      <c r="O73" s="37">
        <f t="shared" si="2"/>
        <v>16.88</v>
      </c>
      <c r="P73" s="37">
        <f t="shared" si="2"/>
        <v>22.73</v>
      </c>
    </row>
    <row r="74" spans="1:16" ht="38.25">
      <c r="A74" s="5"/>
      <c r="B74" s="6" t="s">
        <v>26</v>
      </c>
      <c r="C74" s="14"/>
      <c r="D74" s="14"/>
      <c r="E74" s="17"/>
      <c r="F74" s="21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1:16" ht="38.25">
      <c r="A75" s="10" t="s">
        <v>229</v>
      </c>
      <c r="B75" s="321" t="s">
        <v>410</v>
      </c>
      <c r="C75" s="322"/>
      <c r="D75" s="322"/>
      <c r="E75" s="323">
        <v>200</v>
      </c>
      <c r="F75" s="326">
        <v>215</v>
      </c>
      <c r="G75" s="327">
        <v>8.36</v>
      </c>
      <c r="H75" s="327">
        <v>8.78</v>
      </c>
      <c r="I75" s="327">
        <v>5.25</v>
      </c>
      <c r="J75" s="327">
        <v>5.51</v>
      </c>
      <c r="K75" s="327">
        <v>18.94</v>
      </c>
      <c r="L75" s="327">
        <v>19.89</v>
      </c>
      <c r="M75" s="327">
        <v>181</v>
      </c>
      <c r="N75" s="327">
        <v>190.05</v>
      </c>
      <c r="O75" s="327">
        <v>18.65</v>
      </c>
      <c r="P75" s="327">
        <v>19.58</v>
      </c>
    </row>
    <row r="76" spans="1:16" ht="38.25">
      <c r="A76" s="10"/>
      <c r="B76" s="321" t="s">
        <v>357</v>
      </c>
      <c r="C76" s="322"/>
      <c r="D76" s="322"/>
      <c r="E76" s="323">
        <v>15</v>
      </c>
      <c r="F76" s="326">
        <v>20</v>
      </c>
      <c r="G76" s="336">
        <v>0.64</v>
      </c>
      <c r="H76" s="336">
        <v>0.66</v>
      </c>
      <c r="I76" s="336">
        <v>1.16</v>
      </c>
      <c r="J76" s="336">
        <v>1.29</v>
      </c>
      <c r="K76" s="336">
        <v>2.11</v>
      </c>
      <c r="L76" s="336">
        <v>2.32</v>
      </c>
      <c r="M76" s="336">
        <v>19</v>
      </c>
      <c r="N76" s="336">
        <v>20</v>
      </c>
      <c r="O76" s="336">
        <v>0.13</v>
      </c>
      <c r="P76" s="336">
        <v>0.13</v>
      </c>
    </row>
    <row r="77" spans="1:16" s="319" customFormat="1" ht="38.25">
      <c r="A77" s="320"/>
      <c r="B77" s="332" t="s">
        <v>97</v>
      </c>
      <c r="C77" s="325">
        <v>129</v>
      </c>
      <c r="D77" s="325">
        <v>136</v>
      </c>
      <c r="E77" s="325">
        <v>97</v>
      </c>
      <c r="F77" s="325">
        <v>102</v>
      </c>
      <c r="G77" s="327"/>
      <c r="H77" s="444"/>
      <c r="I77" s="444"/>
      <c r="J77" s="444"/>
      <c r="K77" s="444"/>
      <c r="L77" s="444"/>
      <c r="M77" s="444"/>
      <c r="N77" s="444"/>
      <c r="O77" s="444"/>
      <c r="P77" s="444"/>
    </row>
    <row r="78" spans="1:16" s="319" customFormat="1" ht="38.25">
      <c r="A78" s="320"/>
      <c r="B78" s="332" t="s">
        <v>340</v>
      </c>
      <c r="C78" s="325">
        <v>139</v>
      </c>
      <c r="D78" s="325">
        <v>146</v>
      </c>
      <c r="E78" s="325">
        <v>97</v>
      </c>
      <c r="F78" s="325">
        <v>102</v>
      </c>
      <c r="G78" s="327"/>
      <c r="H78" s="327"/>
      <c r="I78" s="327"/>
      <c r="J78" s="327"/>
      <c r="K78" s="327"/>
      <c r="L78" s="327"/>
      <c r="M78" s="327"/>
      <c r="N78" s="327"/>
      <c r="O78" s="327"/>
      <c r="P78" s="327"/>
    </row>
    <row r="79" spans="1:16" s="319" customFormat="1" ht="48" customHeight="1">
      <c r="A79" s="320"/>
      <c r="B79" s="332" t="s">
        <v>341</v>
      </c>
      <c r="C79" s="325">
        <v>149</v>
      </c>
      <c r="D79" s="325">
        <v>157</v>
      </c>
      <c r="E79" s="325">
        <v>97</v>
      </c>
      <c r="F79" s="325">
        <v>102</v>
      </c>
      <c r="G79" s="327"/>
      <c r="H79" s="327"/>
      <c r="I79" s="327"/>
      <c r="J79" s="327"/>
      <c r="K79" s="327"/>
      <c r="L79" s="327"/>
      <c r="M79" s="327"/>
      <c r="N79" s="327"/>
      <c r="O79" s="327"/>
      <c r="P79" s="327"/>
    </row>
    <row r="80" spans="1:16" s="319" customFormat="1" ht="38.25">
      <c r="A80" s="320"/>
      <c r="B80" s="332" t="s">
        <v>342</v>
      </c>
      <c r="C80" s="325">
        <v>162</v>
      </c>
      <c r="D80" s="325">
        <v>170</v>
      </c>
      <c r="E80" s="325">
        <v>97</v>
      </c>
      <c r="F80" s="325">
        <v>102</v>
      </c>
      <c r="G80" s="327"/>
      <c r="H80" s="327"/>
      <c r="I80" s="327"/>
      <c r="J80" s="327"/>
      <c r="K80" s="327"/>
      <c r="L80" s="327"/>
      <c r="M80" s="327"/>
      <c r="N80" s="327"/>
      <c r="O80" s="327"/>
      <c r="P80" s="327"/>
    </row>
    <row r="81" spans="1:16" s="319" customFormat="1" ht="38.25">
      <c r="A81" s="320"/>
      <c r="B81" s="328" t="s">
        <v>335</v>
      </c>
      <c r="C81" s="325">
        <v>97</v>
      </c>
      <c r="D81" s="325">
        <v>102</v>
      </c>
      <c r="E81" s="325">
        <v>97</v>
      </c>
      <c r="F81" s="325">
        <v>102</v>
      </c>
      <c r="G81" s="327"/>
      <c r="H81" s="327"/>
      <c r="I81" s="327"/>
      <c r="J81" s="327"/>
      <c r="K81" s="327"/>
      <c r="L81" s="327"/>
      <c r="M81" s="327"/>
      <c r="N81" s="327"/>
      <c r="O81" s="327"/>
      <c r="P81" s="327"/>
    </row>
    <row r="82" spans="1:16" s="319" customFormat="1" ht="38.25">
      <c r="A82" s="320"/>
      <c r="B82" s="335" t="s">
        <v>27</v>
      </c>
      <c r="C82" s="333">
        <v>9</v>
      </c>
      <c r="D82" s="333">
        <v>10</v>
      </c>
      <c r="E82" s="333">
        <v>9</v>
      </c>
      <c r="F82" s="333">
        <v>10</v>
      </c>
      <c r="G82" s="327"/>
      <c r="H82" s="327"/>
      <c r="I82" s="327"/>
      <c r="J82" s="327"/>
      <c r="K82" s="327"/>
      <c r="L82" s="327"/>
      <c r="M82" s="327"/>
      <c r="N82" s="327"/>
      <c r="O82" s="327"/>
      <c r="P82" s="327"/>
    </row>
    <row r="83" spans="1:16" s="319" customFormat="1" ht="38.25">
      <c r="A83" s="320"/>
      <c r="B83" s="335" t="s">
        <v>13</v>
      </c>
      <c r="C83" s="333">
        <v>4</v>
      </c>
      <c r="D83" s="333">
        <v>6</v>
      </c>
      <c r="E83" s="333">
        <v>4</v>
      </c>
      <c r="F83" s="333">
        <v>6</v>
      </c>
      <c r="G83" s="327"/>
      <c r="H83" s="327"/>
      <c r="I83" s="327"/>
      <c r="J83" s="327"/>
      <c r="K83" s="327"/>
      <c r="L83" s="327"/>
      <c r="M83" s="327"/>
      <c r="N83" s="327"/>
      <c r="O83" s="327"/>
      <c r="P83" s="327"/>
    </row>
    <row r="84" spans="1:16" s="319" customFormat="1" ht="38.25">
      <c r="A84" s="320"/>
      <c r="B84" s="328" t="s">
        <v>429</v>
      </c>
      <c r="C84" s="325">
        <v>20</v>
      </c>
      <c r="D84" s="325">
        <v>21</v>
      </c>
      <c r="E84" s="325">
        <v>17</v>
      </c>
      <c r="F84" s="325">
        <v>18</v>
      </c>
      <c r="G84" s="327"/>
      <c r="H84" s="327"/>
      <c r="I84" s="327"/>
      <c r="J84" s="327"/>
      <c r="K84" s="327"/>
      <c r="L84" s="327"/>
      <c r="M84" s="327"/>
      <c r="N84" s="327"/>
      <c r="O84" s="327"/>
      <c r="P84" s="327"/>
    </row>
    <row r="85" spans="1:16" s="319" customFormat="1" ht="38.25">
      <c r="A85" s="320"/>
      <c r="B85" s="328" t="s">
        <v>334</v>
      </c>
      <c r="C85" s="325">
        <v>17</v>
      </c>
      <c r="D85" s="325">
        <v>18</v>
      </c>
      <c r="E85" s="325">
        <v>17</v>
      </c>
      <c r="F85" s="325">
        <v>18</v>
      </c>
      <c r="G85" s="327"/>
      <c r="H85" s="327"/>
      <c r="I85" s="327"/>
      <c r="J85" s="327"/>
      <c r="K85" s="327"/>
      <c r="L85" s="327"/>
      <c r="M85" s="327"/>
      <c r="N85" s="327"/>
      <c r="O85" s="327"/>
      <c r="P85" s="327"/>
    </row>
    <row r="86" spans="1:16" s="319" customFormat="1" ht="41.25" customHeight="1">
      <c r="A86" s="320"/>
      <c r="B86" s="329" t="s">
        <v>426</v>
      </c>
      <c r="C86" s="330">
        <v>33</v>
      </c>
      <c r="D86" s="330">
        <v>34</v>
      </c>
      <c r="E86" s="330">
        <v>26</v>
      </c>
      <c r="F86" s="330">
        <v>27</v>
      </c>
      <c r="G86" s="327"/>
      <c r="H86" s="327"/>
      <c r="I86" s="327"/>
      <c r="J86" s="327"/>
      <c r="K86" s="327"/>
      <c r="L86" s="327"/>
      <c r="M86" s="327"/>
      <c r="N86" s="327"/>
      <c r="O86" s="327"/>
      <c r="P86" s="327"/>
    </row>
    <row r="87" spans="1:16" s="319" customFormat="1" ht="38.25">
      <c r="A87" s="320"/>
      <c r="B87" s="329" t="s">
        <v>427</v>
      </c>
      <c r="C87" s="330">
        <v>35</v>
      </c>
      <c r="D87" s="330">
        <v>36</v>
      </c>
      <c r="E87" s="330">
        <v>26</v>
      </c>
      <c r="F87" s="330">
        <v>27</v>
      </c>
      <c r="G87" s="327"/>
      <c r="H87" s="327"/>
      <c r="I87" s="327"/>
      <c r="J87" s="327"/>
      <c r="K87" s="327"/>
      <c r="L87" s="327"/>
      <c r="M87" s="327"/>
      <c r="N87" s="327"/>
      <c r="O87" s="327"/>
      <c r="P87" s="327"/>
    </row>
    <row r="88" spans="1:16" s="319" customFormat="1" ht="38.25">
      <c r="A88" s="320"/>
      <c r="B88" s="329" t="s">
        <v>333</v>
      </c>
      <c r="C88" s="330">
        <v>26</v>
      </c>
      <c r="D88" s="330">
        <v>27</v>
      </c>
      <c r="E88" s="330">
        <v>26</v>
      </c>
      <c r="F88" s="330">
        <v>27</v>
      </c>
      <c r="G88" s="327"/>
      <c r="H88" s="327"/>
      <c r="I88" s="327"/>
      <c r="J88" s="327"/>
      <c r="K88" s="327"/>
      <c r="L88" s="327"/>
      <c r="M88" s="327"/>
      <c r="N88" s="327"/>
      <c r="O88" s="327"/>
      <c r="P88" s="327"/>
    </row>
    <row r="89" spans="1:16" s="319" customFormat="1" ht="38.25">
      <c r="A89" s="320"/>
      <c r="B89" s="324" t="s">
        <v>92</v>
      </c>
      <c r="C89" s="325">
        <v>211</v>
      </c>
      <c r="D89" s="325">
        <v>221</v>
      </c>
      <c r="E89" s="325">
        <v>169</v>
      </c>
      <c r="F89" s="325">
        <v>177</v>
      </c>
      <c r="G89" s="327"/>
      <c r="H89" s="327"/>
      <c r="I89" s="327"/>
      <c r="J89" s="327"/>
      <c r="K89" s="327"/>
      <c r="L89" s="327"/>
      <c r="M89" s="327"/>
      <c r="N89" s="327"/>
      <c r="O89" s="327"/>
      <c r="P89" s="327"/>
    </row>
    <row r="90" spans="1:16" s="319" customFormat="1" ht="38.25">
      <c r="A90" s="320"/>
      <c r="B90" s="328" t="s">
        <v>422</v>
      </c>
      <c r="C90" s="325">
        <v>177</v>
      </c>
      <c r="D90" s="325">
        <v>186</v>
      </c>
      <c r="E90" s="325">
        <v>169</v>
      </c>
      <c r="F90" s="325">
        <v>177</v>
      </c>
      <c r="G90" s="327"/>
      <c r="H90" s="327"/>
      <c r="I90" s="327"/>
      <c r="J90" s="327"/>
      <c r="K90" s="327"/>
      <c r="L90" s="327"/>
      <c r="M90" s="327"/>
      <c r="N90" s="327"/>
      <c r="O90" s="327"/>
      <c r="P90" s="327"/>
    </row>
    <row r="91" spans="1:16" s="319" customFormat="1" ht="38.25">
      <c r="A91" s="320"/>
      <c r="B91" s="334" t="s">
        <v>28</v>
      </c>
      <c r="C91" s="325">
        <v>23</v>
      </c>
      <c r="D91" s="325">
        <v>25</v>
      </c>
      <c r="E91" s="325">
        <v>23</v>
      </c>
      <c r="F91" s="325">
        <v>25</v>
      </c>
      <c r="G91" s="327"/>
      <c r="H91" s="327"/>
      <c r="I91" s="327"/>
      <c r="J91" s="327"/>
      <c r="K91" s="327"/>
      <c r="L91" s="327"/>
      <c r="M91" s="327"/>
      <c r="N91" s="327"/>
      <c r="O91" s="327"/>
      <c r="P91" s="327"/>
    </row>
    <row r="92" spans="1:16" s="319" customFormat="1" ht="38.25">
      <c r="A92" s="320"/>
      <c r="B92" s="334" t="s">
        <v>27</v>
      </c>
      <c r="C92" s="325">
        <v>15</v>
      </c>
      <c r="D92" s="325">
        <v>20</v>
      </c>
      <c r="E92" s="325">
        <v>15</v>
      </c>
      <c r="F92" s="325">
        <v>20</v>
      </c>
      <c r="G92" s="327"/>
      <c r="H92" s="327"/>
      <c r="I92" s="327"/>
      <c r="J92" s="327"/>
      <c r="K92" s="327"/>
      <c r="L92" s="327"/>
      <c r="M92" s="327"/>
      <c r="N92" s="327"/>
      <c r="O92" s="327"/>
      <c r="P92" s="327"/>
    </row>
    <row r="93" spans="1:16" s="319" customFormat="1" ht="38.25">
      <c r="A93" s="320"/>
      <c r="B93" s="334" t="s">
        <v>13</v>
      </c>
      <c r="C93" s="325">
        <v>0.8</v>
      </c>
      <c r="D93" s="325">
        <v>1</v>
      </c>
      <c r="E93" s="325">
        <v>0.8</v>
      </c>
      <c r="F93" s="325">
        <v>1</v>
      </c>
      <c r="G93" s="327"/>
      <c r="H93" s="327"/>
      <c r="I93" s="327"/>
      <c r="J93" s="327"/>
      <c r="K93" s="327"/>
      <c r="L93" s="327"/>
      <c r="M93" s="327"/>
      <c r="N93" s="327"/>
      <c r="O93" s="327"/>
      <c r="P93" s="327"/>
    </row>
    <row r="94" spans="1:16" s="319" customFormat="1" ht="38.25">
      <c r="A94" s="320"/>
      <c r="B94" s="334" t="s">
        <v>23</v>
      </c>
      <c r="C94" s="325">
        <v>0.8</v>
      </c>
      <c r="D94" s="325">
        <v>1</v>
      </c>
      <c r="E94" s="325">
        <v>0.8</v>
      </c>
      <c r="F94" s="325">
        <v>1</v>
      </c>
      <c r="G94" s="327"/>
      <c r="H94" s="327"/>
      <c r="I94" s="327"/>
      <c r="J94" s="327"/>
      <c r="K94" s="327"/>
      <c r="L94" s="327"/>
      <c r="M94" s="327"/>
      <c r="N94" s="327"/>
      <c r="O94" s="327"/>
      <c r="P94" s="327"/>
    </row>
    <row r="95" spans="1:16" ht="38.25">
      <c r="A95" s="10" t="s">
        <v>230</v>
      </c>
      <c r="B95" s="71" t="s">
        <v>89</v>
      </c>
      <c r="C95" s="153"/>
      <c r="D95" s="153"/>
      <c r="E95" s="154">
        <v>60</v>
      </c>
      <c r="F95" s="154">
        <v>60</v>
      </c>
      <c r="G95" s="127">
        <v>4.14</v>
      </c>
      <c r="H95" s="127">
        <v>4.14</v>
      </c>
      <c r="I95" s="127">
        <v>6.2</v>
      </c>
      <c r="J95" s="127">
        <v>6.2</v>
      </c>
      <c r="K95" s="127">
        <v>30.08</v>
      </c>
      <c r="L95" s="127">
        <v>30.08</v>
      </c>
      <c r="M95" s="127">
        <v>206</v>
      </c>
      <c r="N95" s="127">
        <v>206</v>
      </c>
      <c r="O95" s="127">
        <v>0.03</v>
      </c>
      <c r="P95" s="127">
        <v>0.03</v>
      </c>
    </row>
    <row r="96" spans="1:16" ht="38.25">
      <c r="A96" s="5"/>
      <c r="B96" s="65" t="s">
        <v>423</v>
      </c>
      <c r="C96" s="431">
        <v>0.9</v>
      </c>
      <c r="D96" s="431">
        <v>1</v>
      </c>
      <c r="E96" s="465">
        <v>0.9</v>
      </c>
      <c r="F96" s="465">
        <v>1</v>
      </c>
      <c r="G96" s="20"/>
      <c r="H96" s="444"/>
      <c r="I96" s="444"/>
      <c r="J96" s="444"/>
      <c r="K96" s="444"/>
      <c r="L96" s="444"/>
      <c r="M96" s="444"/>
      <c r="N96" s="444"/>
      <c r="O96" s="444"/>
      <c r="P96" s="444"/>
    </row>
    <row r="97" spans="1:16" ht="38.25">
      <c r="A97" s="5"/>
      <c r="B97" s="155" t="s">
        <v>13</v>
      </c>
      <c r="C97" s="156">
        <v>5</v>
      </c>
      <c r="D97" s="156">
        <v>5</v>
      </c>
      <c r="E97" s="156">
        <v>5</v>
      </c>
      <c r="F97" s="156">
        <v>5</v>
      </c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1:16" ht="38.25">
      <c r="A98" s="5"/>
      <c r="B98" s="155" t="s">
        <v>94</v>
      </c>
      <c r="C98" s="156">
        <v>2.4</v>
      </c>
      <c r="D98" s="156">
        <v>2.4</v>
      </c>
      <c r="E98" s="156">
        <v>2.4</v>
      </c>
      <c r="F98" s="156">
        <v>2.4</v>
      </c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1:16" ht="38.25">
      <c r="A99" s="5"/>
      <c r="B99" s="155" t="s">
        <v>50</v>
      </c>
      <c r="C99" s="156">
        <v>2</v>
      </c>
      <c r="D99" s="156">
        <v>2</v>
      </c>
      <c r="E99" s="156">
        <v>2</v>
      </c>
      <c r="F99" s="156">
        <v>2</v>
      </c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1:16" ht="38.25">
      <c r="A100" s="5"/>
      <c r="B100" s="155" t="s">
        <v>63</v>
      </c>
      <c r="C100" s="156">
        <v>35</v>
      </c>
      <c r="D100" s="156">
        <v>35</v>
      </c>
      <c r="E100" s="156">
        <v>35</v>
      </c>
      <c r="F100" s="156">
        <v>35</v>
      </c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1:16" ht="38.25">
      <c r="A101" s="5"/>
      <c r="B101" s="155" t="s">
        <v>24</v>
      </c>
      <c r="C101" s="156">
        <v>12</v>
      </c>
      <c r="D101" s="156">
        <v>12</v>
      </c>
      <c r="E101" s="156">
        <v>12</v>
      </c>
      <c r="F101" s="156">
        <v>12</v>
      </c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1:16" ht="38.25">
      <c r="A102" s="5"/>
      <c r="B102" s="157" t="s">
        <v>28</v>
      </c>
      <c r="C102" s="156">
        <v>5</v>
      </c>
      <c r="D102" s="156">
        <v>5</v>
      </c>
      <c r="E102" s="156">
        <v>5</v>
      </c>
      <c r="F102" s="156">
        <v>5</v>
      </c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1:16" ht="38.25">
      <c r="A103" s="5" t="s">
        <v>231</v>
      </c>
      <c r="B103" s="11" t="s">
        <v>31</v>
      </c>
      <c r="C103" s="12">
        <v>35</v>
      </c>
      <c r="D103" s="12">
        <v>40</v>
      </c>
      <c r="E103" s="13">
        <v>35</v>
      </c>
      <c r="F103" s="13">
        <v>40</v>
      </c>
      <c r="G103" s="20">
        <v>1.66</v>
      </c>
      <c r="H103" s="20">
        <v>2</v>
      </c>
      <c r="I103" s="20">
        <v>0.28</v>
      </c>
      <c r="J103" s="20">
        <v>0.32</v>
      </c>
      <c r="K103" s="20">
        <v>17.22</v>
      </c>
      <c r="L103" s="20">
        <v>19.68</v>
      </c>
      <c r="M103" s="20">
        <f>G103*4+I103*9+K103*4</f>
        <v>78.03999999999999</v>
      </c>
      <c r="N103" s="20">
        <f>H103*4+J103*9+L103*4</f>
        <v>89.6</v>
      </c>
      <c r="O103" s="20">
        <v>0</v>
      </c>
      <c r="P103" s="20">
        <v>0</v>
      </c>
    </row>
    <row r="104" spans="1:16" ht="38.25">
      <c r="A104" s="10" t="s">
        <v>232</v>
      </c>
      <c r="B104" s="38" t="s">
        <v>136</v>
      </c>
      <c r="C104" s="24">
        <v>93</v>
      </c>
      <c r="D104" s="24">
        <v>93</v>
      </c>
      <c r="E104" s="424">
        <v>93</v>
      </c>
      <c r="F104" s="424">
        <v>93</v>
      </c>
      <c r="G104" s="444">
        <v>0.37</v>
      </c>
      <c r="H104" s="444">
        <v>0.37</v>
      </c>
      <c r="I104" s="444">
        <v>0.37</v>
      </c>
      <c r="J104" s="444">
        <v>0.37</v>
      </c>
      <c r="K104" s="444">
        <v>9.73</v>
      </c>
      <c r="L104" s="444">
        <v>9.73</v>
      </c>
      <c r="M104" s="444">
        <v>41.85</v>
      </c>
      <c r="N104" s="444">
        <v>41.85</v>
      </c>
      <c r="O104" s="444">
        <v>9.3</v>
      </c>
      <c r="P104" s="444">
        <v>9.3</v>
      </c>
    </row>
    <row r="105" spans="1:16" ht="38.25">
      <c r="A105" s="10" t="s">
        <v>403</v>
      </c>
      <c r="B105" s="32" t="s">
        <v>96</v>
      </c>
      <c r="C105" s="12"/>
      <c r="D105" s="12"/>
      <c r="E105" s="13">
        <v>180</v>
      </c>
      <c r="F105" s="13">
        <v>200</v>
      </c>
      <c r="G105" s="20">
        <v>0.03</v>
      </c>
      <c r="H105" s="20">
        <v>0.03</v>
      </c>
      <c r="I105" s="20">
        <v>0.01</v>
      </c>
      <c r="J105" s="20">
        <v>0.01</v>
      </c>
      <c r="K105" s="20">
        <v>9.98</v>
      </c>
      <c r="L105" s="20">
        <v>12.97</v>
      </c>
      <c r="M105" s="20">
        <v>42</v>
      </c>
      <c r="N105" s="20">
        <v>54</v>
      </c>
      <c r="O105" s="20">
        <v>0</v>
      </c>
      <c r="P105" s="20">
        <v>0</v>
      </c>
    </row>
    <row r="106" spans="1:16" ht="38.25">
      <c r="A106" s="5"/>
      <c r="B106" s="16" t="s">
        <v>29</v>
      </c>
      <c r="C106" s="17">
        <v>0.45</v>
      </c>
      <c r="D106" s="17">
        <v>0.54</v>
      </c>
      <c r="E106" s="17">
        <v>0.45</v>
      </c>
      <c r="F106" s="17">
        <v>0.54</v>
      </c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1:16" ht="38.25">
      <c r="A107" s="5"/>
      <c r="B107" s="16" t="s">
        <v>24</v>
      </c>
      <c r="C107" s="17">
        <v>10</v>
      </c>
      <c r="D107" s="17">
        <v>13</v>
      </c>
      <c r="E107" s="17">
        <v>10</v>
      </c>
      <c r="F107" s="17">
        <v>13</v>
      </c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1:16" ht="38.25">
      <c r="A108" s="5"/>
      <c r="B108" s="11" t="s">
        <v>25</v>
      </c>
      <c r="C108" s="12"/>
      <c r="D108" s="12"/>
      <c r="E108" s="37">
        <f aca="true" t="shared" si="3" ref="E108:P108">E75+E76+E95+E103+E104+E105</f>
        <v>583</v>
      </c>
      <c r="F108" s="37">
        <f t="shared" si="3"/>
        <v>628</v>
      </c>
      <c r="G108" s="37">
        <f t="shared" si="3"/>
        <v>15.2</v>
      </c>
      <c r="H108" s="37">
        <f t="shared" si="3"/>
        <v>15.979999999999997</v>
      </c>
      <c r="I108" s="37">
        <f t="shared" si="3"/>
        <v>13.269999999999998</v>
      </c>
      <c r="J108" s="37">
        <f t="shared" si="3"/>
        <v>13.7</v>
      </c>
      <c r="K108" s="37">
        <f t="shared" si="3"/>
        <v>88.06</v>
      </c>
      <c r="L108" s="37">
        <f t="shared" si="3"/>
        <v>94.67</v>
      </c>
      <c r="M108" s="37">
        <f t="shared" si="3"/>
        <v>567.89</v>
      </c>
      <c r="N108" s="37">
        <f t="shared" si="3"/>
        <v>601.5</v>
      </c>
      <c r="O108" s="37">
        <f t="shared" si="3"/>
        <v>28.11</v>
      </c>
      <c r="P108" s="37">
        <f t="shared" si="3"/>
        <v>29.04</v>
      </c>
    </row>
    <row r="109" spans="1:16" ht="38.25">
      <c r="A109" s="5"/>
      <c r="B109" s="41" t="s">
        <v>430</v>
      </c>
      <c r="C109" s="42"/>
      <c r="D109" s="42"/>
      <c r="E109" s="42"/>
      <c r="F109" s="42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1:16" ht="38.25">
      <c r="A110" s="5" t="s">
        <v>441</v>
      </c>
      <c r="B110" s="11" t="s">
        <v>431</v>
      </c>
      <c r="C110" s="440">
        <v>154</v>
      </c>
      <c r="D110" s="440">
        <v>154</v>
      </c>
      <c r="E110" s="424">
        <v>150</v>
      </c>
      <c r="F110" s="424">
        <v>150</v>
      </c>
      <c r="G110" s="444">
        <v>4.36</v>
      </c>
      <c r="H110" s="444">
        <v>4.36</v>
      </c>
      <c r="I110" s="444">
        <v>3.76</v>
      </c>
      <c r="J110" s="444">
        <v>3.76</v>
      </c>
      <c r="K110" s="444">
        <v>6</v>
      </c>
      <c r="L110" s="444">
        <v>6</v>
      </c>
      <c r="M110" s="444">
        <v>79.5</v>
      </c>
      <c r="N110" s="444">
        <v>79.5</v>
      </c>
      <c r="O110" s="444">
        <v>1.06</v>
      </c>
      <c r="P110" s="444">
        <v>1.06</v>
      </c>
    </row>
    <row r="111" spans="1:16" ht="38.25">
      <c r="A111" s="5"/>
      <c r="B111" s="11" t="s">
        <v>25</v>
      </c>
      <c r="C111" s="12"/>
      <c r="D111" s="12"/>
      <c r="E111" s="37">
        <f>E110</f>
        <v>150</v>
      </c>
      <c r="F111" s="37">
        <f aca="true" t="shared" si="4" ref="F111:P111">F110</f>
        <v>150</v>
      </c>
      <c r="G111" s="37">
        <f t="shared" si="4"/>
        <v>4.36</v>
      </c>
      <c r="H111" s="37">
        <f t="shared" si="4"/>
        <v>4.36</v>
      </c>
      <c r="I111" s="37">
        <f t="shared" si="4"/>
        <v>3.76</v>
      </c>
      <c r="J111" s="37">
        <f t="shared" si="4"/>
        <v>3.76</v>
      </c>
      <c r="K111" s="37">
        <f t="shared" si="4"/>
        <v>6</v>
      </c>
      <c r="L111" s="37">
        <f t="shared" si="4"/>
        <v>6</v>
      </c>
      <c r="M111" s="37">
        <f t="shared" si="4"/>
        <v>79.5</v>
      </c>
      <c r="N111" s="37">
        <f t="shared" si="4"/>
        <v>79.5</v>
      </c>
      <c r="O111" s="37">
        <f t="shared" si="4"/>
        <v>1.06</v>
      </c>
      <c r="P111" s="37">
        <f t="shared" si="4"/>
        <v>1.06</v>
      </c>
    </row>
    <row r="112" spans="1:16" ht="38.25">
      <c r="A112" s="5"/>
      <c r="B112" s="44" t="s">
        <v>30</v>
      </c>
      <c r="C112" s="17"/>
      <c r="D112" s="17"/>
      <c r="E112" s="17"/>
      <c r="F112" s="21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1:16" ht="38.25">
      <c r="A113" s="5"/>
      <c r="B113" s="16" t="s">
        <v>33</v>
      </c>
      <c r="C113" s="17">
        <v>4</v>
      </c>
      <c r="D113" s="17">
        <v>6</v>
      </c>
      <c r="E113" s="13">
        <v>4</v>
      </c>
      <c r="F113" s="13">
        <v>6</v>
      </c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1:16" ht="38.25">
      <c r="A114" s="5"/>
      <c r="B114" s="45" t="s">
        <v>34</v>
      </c>
      <c r="C114" s="35"/>
      <c r="D114" s="35"/>
      <c r="E114" s="46">
        <f aca="true" t="shared" si="5" ref="E114:P114">E17+E21+E73+E108+E111</f>
        <v>1750</v>
      </c>
      <c r="F114" s="46">
        <f t="shared" si="5"/>
        <v>2049</v>
      </c>
      <c r="G114" s="46">
        <f t="shared" si="5"/>
        <v>43.94</v>
      </c>
      <c r="H114" s="46">
        <f t="shared" si="5"/>
        <v>50.919999999999995</v>
      </c>
      <c r="I114" s="46">
        <f t="shared" si="5"/>
        <v>48.72</v>
      </c>
      <c r="J114" s="46">
        <f t="shared" si="5"/>
        <v>58.00000000000001</v>
      </c>
      <c r="K114" s="46">
        <f t="shared" si="5"/>
        <v>198.26</v>
      </c>
      <c r="L114" s="46">
        <f t="shared" si="5"/>
        <v>236.39</v>
      </c>
      <c r="M114" s="46">
        <f t="shared" si="5"/>
        <v>1431.52</v>
      </c>
      <c r="N114" s="46">
        <f t="shared" si="5"/>
        <v>1711.3200000000002</v>
      </c>
      <c r="O114" s="46">
        <f t="shared" si="5"/>
        <v>47.650000000000006</v>
      </c>
      <c r="P114" s="46">
        <f t="shared" si="5"/>
        <v>54.75</v>
      </c>
    </row>
  </sheetData>
  <sheetProtection/>
  <mergeCells count="11">
    <mergeCell ref="I3:J3"/>
    <mergeCell ref="O1:P2"/>
    <mergeCell ref="O3:P3"/>
    <mergeCell ref="A1:A3"/>
    <mergeCell ref="B1:B3"/>
    <mergeCell ref="E1:F2"/>
    <mergeCell ref="G1:L2"/>
    <mergeCell ref="M1:N2"/>
    <mergeCell ref="K3:L3"/>
    <mergeCell ref="C1:D2"/>
    <mergeCell ref="G3:H3"/>
  </mergeCells>
  <printOptions/>
  <pageMargins left="0" right="0" top="0" bottom="0" header="0" footer="0"/>
  <pageSetup horizontalDpi="600" verticalDpi="600" orientation="landscape" paperSize="9" scale="35" r:id="rId1"/>
  <rowBreaks count="2" manualBreakCount="2">
    <brk id="35" max="15" man="1"/>
    <brk id="71" max="1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P110"/>
  <sheetViews>
    <sheetView view="pageBreakPreview" zoomScale="40" zoomScaleSheetLayoutView="40" zoomScalePageLayoutView="0" workbookViewId="0" topLeftCell="A1">
      <selection activeCell="B1" sqref="B1:B3"/>
    </sheetView>
  </sheetViews>
  <sheetFormatPr defaultColWidth="9.140625" defaultRowHeight="15"/>
  <cols>
    <col min="1" max="1" width="31.140625" style="49" bestFit="1" customWidth="1"/>
    <col min="2" max="2" width="101.57421875" style="2" customWidth="1"/>
    <col min="3" max="4" width="18.57421875" style="2" bestFit="1" customWidth="1"/>
    <col min="5" max="6" width="21.140625" style="2" bestFit="1" customWidth="1"/>
    <col min="7" max="8" width="15.57421875" style="2" bestFit="1" customWidth="1"/>
    <col min="9" max="10" width="18.57421875" style="2" bestFit="1" customWidth="1"/>
    <col min="11" max="12" width="18.140625" style="2" bestFit="1" customWidth="1"/>
    <col min="13" max="14" width="21.140625" style="2" bestFit="1" customWidth="1"/>
    <col min="15" max="15" width="15.28125" style="2" bestFit="1" customWidth="1"/>
    <col min="16" max="16" width="15.57421875" style="2" bestFit="1" customWidth="1"/>
    <col min="17" max="16384" width="9.140625" style="2" customWidth="1"/>
  </cols>
  <sheetData>
    <row r="1" spans="1:16" ht="38.25" customHeight="1">
      <c r="A1" s="526" t="s">
        <v>104</v>
      </c>
      <c r="B1" s="527" t="s">
        <v>577</v>
      </c>
      <c r="C1" s="526" t="s">
        <v>486</v>
      </c>
      <c r="D1" s="530"/>
      <c r="E1" s="526" t="s">
        <v>486</v>
      </c>
      <c r="F1" s="530"/>
      <c r="G1" s="525" t="s">
        <v>0</v>
      </c>
      <c r="H1" s="525"/>
      <c r="I1" s="525"/>
      <c r="J1" s="525"/>
      <c r="K1" s="525"/>
      <c r="L1" s="525"/>
      <c r="M1" s="526" t="s">
        <v>490</v>
      </c>
      <c r="N1" s="530"/>
      <c r="O1" s="526" t="s">
        <v>351</v>
      </c>
      <c r="P1" s="526"/>
    </row>
    <row r="2" spans="1:16" ht="38.25">
      <c r="A2" s="526"/>
      <c r="B2" s="528"/>
      <c r="C2" s="530"/>
      <c r="D2" s="530"/>
      <c r="E2" s="530"/>
      <c r="F2" s="530"/>
      <c r="G2" s="525"/>
      <c r="H2" s="525"/>
      <c r="I2" s="525"/>
      <c r="J2" s="525"/>
      <c r="K2" s="525"/>
      <c r="L2" s="525"/>
      <c r="M2" s="530"/>
      <c r="N2" s="530"/>
      <c r="O2" s="526"/>
      <c r="P2" s="526"/>
    </row>
    <row r="3" spans="1:16" ht="89.25" customHeight="1">
      <c r="A3" s="526"/>
      <c r="B3" s="529"/>
      <c r="C3" s="50" t="s">
        <v>1</v>
      </c>
      <c r="D3" s="50" t="s">
        <v>2</v>
      </c>
      <c r="E3" s="50" t="s">
        <v>1</v>
      </c>
      <c r="F3" s="50" t="s">
        <v>2</v>
      </c>
      <c r="G3" s="526" t="s">
        <v>352</v>
      </c>
      <c r="H3" s="526"/>
      <c r="I3" s="526" t="s">
        <v>4</v>
      </c>
      <c r="J3" s="525"/>
      <c r="K3" s="525" t="s">
        <v>3</v>
      </c>
      <c r="L3" s="525"/>
      <c r="M3" s="50"/>
      <c r="N3" s="50"/>
      <c r="O3" s="525" t="s">
        <v>5</v>
      </c>
      <c r="P3" s="525"/>
    </row>
    <row r="4" spans="1:16" ht="38.25">
      <c r="A4" s="5"/>
      <c r="B4" s="6" t="s">
        <v>6</v>
      </c>
      <c r="C4" s="7" t="s">
        <v>323</v>
      </c>
      <c r="D4" s="8" t="s">
        <v>323</v>
      </c>
      <c r="E4" s="7" t="s">
        <v>324</v>
      </c>
      <c r="F4" s="8" t="s">
        <v>324</v>
      </c>
      <c r="G4" s="7" t="s">
        <v>1</v>
      </c>
      <c r="H4" s="8" t="s">
        <v>2</v>
      </c>
      <c r="I4" s="7" t="s">
        <v>1</v>
      </c>
      <c r="J4" s="8" t="s">
        <v>2</v>
      </c>
      <c r="K4" s="7" t="s">
        <v>1</v>
      </c>
      <c r="L4" s="8" t="s">
        <v>2</v>
      </c>
      <c r="M4" s="7" t="s">
        <v>1</v>
      </c>
      <c r="N4" s="8" t="s">
        <v>2</v>
      </c>
      <c r="O4" s="7" t="s">
        <v>1</v>
      </c>
      <c r="P4" s="8" t="s">
        <v>2</v>
      </c>
    </row>
    <row r="5" spans="1:16" ht="39" customHeight="1">
      <c r="A5" s="10" t="s">
        <v>233</v>
      </c>
      <c r="B5" s="11" t="s">
        <v>68</v>
      </c>
      <c r="C5" s="499"/>
      <c r="D5" s="499"/>
      <c r="E5" s="476">
        <v>150</v>
      </c>
      <c r="F5" s="476">
        <v>200</v>
      </c>
      <c r="G5" s="129">
        <v>4.45</v>
      </c>
      <c r="H5" s="347">
        <v>6.15</v>
      </c>
      <c r="I5" s="129">
        <v>5.24</v>
      </c>
      <c r="J5" s="347">
        <v>7.26</v>
      </c>
      <c r="K5" s="129">
        <v>18.1</v>
      </c>
      <c r="L5" s="347">
        <v>25.23</v>
      </c>
      <c r="M5" s="129">
        <v>136</v>
      </c>
      <c r="N5" s="347">
        <v>189</v>
      </c>
      <c r="O5" s="129">
        <v>1.43</v>
      </c>
      <c r="P5" s="347">
        <v>1.9</v>
      </c>
    </row>
    <row r="6" spans="1:16" ht="38.25">
      <c r="A6" s="5"/>
      <c r="B6" s="31" t="s">
        <v>50</v>
      </c>
      <c r="C6" s="496">
        <v>150</v>
      </c>
      <c r="D6" s="496">
        <v>175</v>
      </c>
      <c r="E6" s="496">
        <v>150</v>
      </c>
      <c r="F6" s="496">
        <v>175</v>
      </c>
      <c r="G6" s="129"/>
      <c r="H6" s="347"/>
      <c r="I6" s="129"/>
      <c r="J6" s="347"/>
      <c r="K6" s="129"/>
      <c r="L6" s="347"/>
      <c r="M6" s="129"/>
      <c r="N6" s="347"/>
      <c r="O6" s="129"/>
      <c r="P6" s="347"/>
    </row>
    <row r="7" spans="1:16" ht="38.25">
      <c r="A7" s="5"/>
      <c r="B7" s="31" t="s">
        <v>7</v>
      </c>
      <c r="C7" s="496">
        <v>6</v>
      </c>
      <c r="D7" s="496">
        <v>10</v>
      </c>
      <c r="E7" s="496">
        <v>6</v>
      </c>
      <c r="F7" s="496">
        <v>10</v>
      </c>
      <c r="G7" s="129"/>
      <c r="H7" s="347"/>
      <c r="I7" s="129"/>
      <c r="J7" s="347"/>
      <c r="K7" s="129"/>
      <c r="L7" s="347"/>
      <c r="M7" s="129"/>
      <c r="N7" s="347"/>
      <c r="O7" s="129"/>
      <c r="P7" s="347"/>
    </row>
    <row r="8" spans="1:16" ht="38.25">
      <c r="A8" s="5"/>
      <c r="B8" s="31" t="s">
        <v>35</v>
      </c>
      <c r="C8" s="496">
        <v>9</v>
      </c>
      <c r="D8" s="496">
        <v>12</v>
      </c>
      <c r="E8" s="496">
        <v>9</v>
      </c>
      <c r="F8" s="496">
        <v>12</v>
      </c>
      <c r="G8" s="492"/>
      <c r="H8" s="492"/>
      <c r="I8" s="492"/>
      <c r="J8" s="492"/>
      <c r="K8" s="492"/>
      <c r="L8" s="492"/>
      <c r="M8" s="492"/>
      <c r="N8" s="492"/>
      <c r="O8" s="492"/>
      <c r="P8" s="492"/>
    </row>
    <row r="9" spans="1:16" ht="38.25">
      <c r="A9" s="5"/>
      <c r="B9" s="31" t="s">
        <v>13</v>
      </c>
      <c r="C9" s="101">
        <v>2.5</v>
      </c>
      <c r="D9" s="101">
        <v>3</v>
      </c>
      <c r="E9" s="93">
        <v>2.5</v>
      </c>
      <c r="F9" s="93">
        <v>3</v>
      </c>
      <c r="G9" s="492"/>
      <c r="H9" s="492"/>
      <c r="I9" s="492"/>
      <c r="J9" s="492"/>
      <c r="K9" s="492"/>
      <c r="L9" s="492"/>
      <c r="M9" s="492"/>
      <c r="N9" s="492"/>
      <c r="O9" s="492"/>
      <c r="P9" s="492"/>
    </row>
    <row r="10" spans="1:16" ht="38.25">
      <c r="A10" s="5"/>
      <c r="B10" s="31" t="s">
        <v>24</v>
      </c>
      <c r="C10" s="496">
        <v>3</v>
      </c>
      <c r="D10" s="496">
        <v>4</v>
      </c>
      <c r="E10" s="496">
        <v>3</v>
      </c>
      <c r="F10" s="496">
        <v>4</v>
      </c>
      <c r="G10" s="492"/>
      <c r="H10" s="492"/>
      <c r="I10" s="492"/>
      <c r="J10" s="492"/>
      <c r="K10" s="492"/>
      <c r="L10" s="492"/>
      <c r="M10" s="492"/>
      <c r="N10" s="492"/>
      <c r="O10" s="492"/>
      <c r="P10" s="492"/>
    </row>
    <row r="11" spans="1:16" ht="47.25" customHeight="1">
      <c r="A11" s="10" t="s">
        <v>234</v>
      </c>
      <c r="B11" s="11" t="s">
        <v>46</v>
      </c>
      <c r="C11" s="499"/>
      <c r="D11" s="499"/>
      <c r="E11" s="476">
        <v>180</v>
      </c>
      <c r="F11" s="476">
        <v>200</v>
      </c>
      <c r="G11" s="492">
        <v>2.4</v>
      </c>
      <c r="H11" s="492">
        <v>3.26</v>
      </c>
      <c r="I11" s="492">
        <v>3.52</v>
      </c>
      <c r="J11" s="492">
        <v>4.4</v>
      </c>
      <c r="K11" s="492">
        <v>15.02</v>
      </c>
      <c r="L11" s="492">
        <v>18.29</v>
      </c>
      <c r="M11" s="492">
        <v>101.36</v>
      </c>
      <c r="N11" s="492">
        <v>125.8</v>
      </c>
      <c r="O11" s="492">
        <v>1.31</v>
      </c>
      <c r="P11" s="492">
        <v>1.65</v>
      </c>
    </row>
    <row r="12" spans="1:16" ht="38.25">
      <c r="A12" s="5"/>
      <c r="B12" s="16" t="s">
        <v>27</v>
      </c>
      <c r="C12" s="496">
        <v>101</v>
      </c>
      <c r="D12" s="496">
        <v>127</v>
      </c>
      <c r="E12" s="496">
        <v>101</v>
      </c>
      <c r="F12" s="496">
        <v>127</v>
      </c>
      <c r="G12" s="347"/>
      <c r="H12" s="347"/>
      <c r="I12" s="347"/>
      <c r="J12" s="347"/>
      <c r="K12" s="347"/>
      <c r="L12" s="347"/>
      <c r="M12" s="347"/>
      <c r="N12" s="347"/>
      <c r="O12" s="347"/>
      <c r="P12" s="347"/>
    </row>
    <row r="13" spans="1:16" ht="38.25">
      <c r="A13" s="5"/>
      <c r="B13" s="16" t="s">
        <v>47</v>
      </c>
      <c r="C13" s="496">
        <v>2.86</v>
      </c>
      <c r="D13" s="496">
        <v>3.43</v>
      </c>
      <c r="E13" s="496">
        <v>2.86</v>
      </c>
      <c r="F13" s="496">
        <v>3.43</v>
      </c>
      <c r="G13" s="347"/>
      <c r="H13" s="347"/>
      <c r="I13" s="347"/>
      <c r="J13" s="347"/>
      <c r="K13" s="347"/>
      <c r="L13" s="347"/>
      <c r="M13" s="347"/>
      <c r="N13" s="347"/>
      <c r="O13" s="347"/>
      <c r="P13" s="347"/>
    </row>
    <row r="14" spans="1:16" ht="38.25">
      <c r="A14" s="5"/>
      <c r="B14" s="16" t="s">
        <v>24</v>
      </c>
      <c r="C14" s="496">
        <v>10</v>
      </c>
      <c r="D14" s="496">
        <v>12</v>
      </c>
      <c r="E14" s="496">
        <v>10</v>
      </c>
      <c r="F14" s="496">
        <v>12</v>
      </c>
      <c r="G14" s="347"/>
      <c r="H14" s="347"/>
      <c r="I14" s="347"/>
      <c r="J14" s="347"/>
      <c r="K14" s="347"/>
      <c r="L14" s="347"/>
      <c r="M14" s="347"/>
      <c r="N14" s="347"/>
      <c r="O14" s="347"/>
      <c r="P14" s="347"/>
    </row>
    <row r="15" spans="1:16" ht="38.25">
      <c r="A15" s="10" t="s">
        <v>235</v>
      </c>
      <c r="B15" s="11" t="s">
        <v>11</v>
      </c>
      <c r="C15" s="491"/>
      <c r="D15" s="491"/>
      <c r="E15" s="494">
        <v>36</v>
      </c>
      <c r="F15" s="494">
        <v>60</v>
      </c>
      <c r="G15" s="492">
        <v>3.04</v>
      </c>
      <c r="H15" s="492">
        <v>4.97</v>
      </c>
      <c r="I15" s="492">
        <v>6.82</v>
      </c>
      <c r="J15" s="492">
        <v>8.16</v>
      </c>
      <c r="K15" s="492">
        <v>10.91</v>
      </c>
      <c r="L15" s="492">
        <v>20.7</v>
      </c>
      <c r="M15" s="492">
        <v>117.18</v>
      </c>
      <c r="N15" s="492">
        <v>176.12</v>
      </c>
      <c r="O15" s="492">
        <v>0.06</v>
      </c>
      <c r="P15" s="492">
        <v>0.08</v>
      </c>
    </row>
    <row r="16" spans="1:16" ht="38.25">
      <c r="A16" s="5"/>
      <c r="B16" s="16" t="s">
        <v>12</v>
      </c>
      <c r="C16" s="496">
        <v>8.6</v>
      </c>
      <c r="D16" s="496">
        <v>12.9</v>
      </c>
      <c r="E16" s="496">
        <v>8</v>
      </c>
      <c r="F16" s="496">
        <v>12</v>
      </c>
      <c r="G16" s="492"/>
      <c r="H16" s="492"/>
      <c r="I16" s="492"/>
      <c r="J16" s="492"/>
      <c r="K16" s="492"/>
      <c r="L16" s="492"/>
      <c r="M16" s="492"/>
      <c r="N16" s="492"/>
      <c r="O16" s="492"/>
      <c r="P16" s="492"/>
    </row>
    <row r="17" spans="1:16" ht="39" customHeight="1">
      <c r="A17" s="5"/>
      <c r="B17" s="16" t="s">
        <v>13</v>
      </c>
      <c r="C17" s="496">
        <v>6</v>
      </c>
      <c r="D17" s="496">
        <v>6</v>
      </c>
      <c r="E17" s="496">
        <v>6</v>
      </c>
      <c r="F17" s="496">
        <v>6</v>
      </c>
      <c r="G17" s="492"/>
      <c r="H17" s="492"/>
      <c r="I17" s="492"/>
      <c r="J17" s="492"/>
      <c r="K17" s="492"/>
      <c r="L17" s="492"/>
      <c r="M17" s="492"/>
      <c r="N17" s="492"/>
      <c r="O17" s="492"/>
      <c r="P17" s="492"/>
    </row>
    <row r="18" spans="1:16" ht="38.25">
      <c r="A18" s="5"/>
      <c r="B18" s="16" t="s">
        <v>14</v>
      </c>
      <c r="C18" s="496">
        <v>22</v>
      </c>
      <c r="D18" s="496">
        <v>42</v>
      </c>
      <c r="E18" s="496">
        <v>22</v>
      </c>
      <c r="F18" s="496">
        <v>42</v>
      </c>
      <c r="G18" s="492"/>
      <c r="H18" s="492"/>
      <c r="I18" s="492"/>
      <c r="J18" s="492"/>
      <c r="K18" s="492"/>
      <c r="L18" s="492"/>
      <c r="M18" s="492"/>
      <c r="N18" s="492"/>
      <c r="O18" s="492"/>
      <c r="P18" s="492"/>
    </row>
    <row r="19" spans="1:16" ht="38.25">
      <c r="A19" s="5"/>
      <c r="B19" s="11" t="s">
        <v>25</v>
      </c>
      <c r="C19" s="503"/>
      <c r="D19" s="503"/>
      <c r="E19" s="46">
        <f>E5+E11+E15</f>
        <v>366</v>
      </c>
      <c r="F19" s="46">
        <f aca="true" t="shared" si="0" ref="F19:P19">F5+F11+F15</f>
        <v>460</v>
      </c>
      <c r="G19" s="46">
        <f t="shared" si="0"/>
        <v>9.89</v>
      </c>
      <c r="H19" s="46">
        <f t="shared" si="0"/>
        <v>14.379999999999999</v>
      </c>
      <c r="I19" s="46">
        <f t="shared" si="0"/>
        <v>15.58</v>
      </c>
      <c r="J19" s="46">
        <f t="shared" si="0"/>
        <v>19.82</v>
      </c>
      <c r="K19" s="46">
        <f t="shared" si="0"/>
        <v>44.03</v>
      </c>
      <c r="L19" s="46">
        <f t="shared" si="0"/>
        <v>64.22</v>
      </c>
      <c r="M19" s="46">
        <f t="shared" si="0"/>
        <v>354.54</v>
      </c>
      <c r="N19" s="46">
        <f t="shared" si="0"/>
        <v>490.92</v>
      </c>
      <c r="O19" s="46">
        <f t="shared" si="0"/>
        <v>2.8000000000000003</v>
      </c>
      <c r="P19" s="46">
        <f t="shared" si="0"/>
        <v>3.63</v>
      </c>
    </row>
    <row r="20" spans="1:16" ht="38.25">
      <c r="A20" s="10"/>
      <c r="B20" s="158" t="s">
        <v>15</v>
      </c>
      <c r="C20" s="347"/>
      <c r="D20" s="347"/>
      <c r="E20" s="347"/>
      <c r="F20" s="347"/>
      <c r="G20" s="347"/>
      <c r="H20" s="347"/>
      <c r="I20" s="347"/>
      <c r="J20" s="347"/>
      <c r="K20" s="347"/>
      <c r="L20" s="347"/>
      <c r="M20" s="347"/>
      <c r="N20" s="347"/>
      <c r="O20" s="347"/>
      <c r="P20" s="347"/>
    </row>
    <row r="21" spans="1:16" ht="38.25">
      <c r="A21" s="10" t="s">
        <v>236</v>
      </c>
      <c r="B21" s="23" t="s">
        <v>16</v>
      </c>
      <c r="C21" s="24">
        <v>125</v>
      </c>
      <c r="D21" s="24">
        <v>125</v>
      </c>
      <c r="E21" s="494">
        <v>125</v>
      </c>
      <c r="F21" s="494">
        <v>125</v>
      </c>
      <c r="G21" s="492">
        <v>0.13</v>
      </c>
      <c r="H21" s="492">
        <v>0.13</v>
      </c>
      <c r="I21" s="492">
        <v>0</v>
      </c>
      <c r="J21" s="492">
        <v>0</v>
      </c>
      <c r="K21" s="492">
        <v>11.38</v>
      </c>
      <c r="L21" s="492">
        <v>11.38</v>
      </c>
      <c r="M21" s="492">
        <v>46.25</v>
      </c>
      <c r="N21" s="492">
        <v>46.25</v>
      </c>
      <c r="O21" s="492">
        <v>2.5</v>
      </c>
      <c r="P21" s="492">
        <v>2.5</v>
      </c>
    </row>
    <row r="22" spans="1:16" ht="38.25">
      <c r="A22" s="5"/>
      <c r="B22" s="11" t="s">
        <v>25</v>
      </c>
      <c r="C22" s="503"/>
      <c r="D22" s="503"/>
      <c r="E22" s="504">
        <f>E21</f>
        <v>125</v>
      </c>
      <c r="F22" s="504">
        <f>F21</f>
        <v>125</v>
      </c>
      <c r="G22" s="504">
        <f>SUM(G21)</f>
        <v>0.13</v>
      </c>
      <c r="H22" s="504">
        <f aca="true" t="shared" si="1" ref="H22:P22">SUM(H21)</f>
        <v>0.13</v>
      </c>
      <c r="I22" s="504">
        <f t="shared" si="1"/>
        <v>0</v>
      </c>
      <c r="J22" s="504">
        <f t="shared" si="1"/>
        <v>0</v>
      </c>
      <c r="K22" s="504">
        <f t="shared" si="1"/>
        <v>11.38</v>
      </c>
      <c r="L22" s="504">
        <f t="shared" si="1"/>
        <v>11.38</v>
      </c>
      <c r="M22" s="504">
        <f t="shared" si="1"/>
        <v>46.25</v>
      </c>
      <c r="N22" s="504">
        <f t="shared" si="1"/>
        <v>46.25</v>
      </c>
      <c r="O22" s="504">
        <f t="shared" si="1"/>
        <v>2.5</v>
      </c>
      <c r="P22" s="504">
        <f t="shared" si="1"/>
        <v>2.5</v>
      </c>
    </row>
    <row r="23" spans="1:16" ht="39" customHeight="1">
      <c r="A23" s="10"/>
      <c r="B23" s="6" t="s">
        <v>17</v>
      </c>
      <c r="C23" s="505"/>
      <c r="D23" s="505"/>
      <c r="E23" s="500"/>
      <c r="F23" s="500"/>
      <c r="G23" s="347"/>
      <c r="H23" s="347"/>
      <c r="I23" s="347"/>
      <c r="J23" s="347"/>
      <c r="K23" s="347"/>
      <c r="L23" s="347"/>
      <c r="M23" s="347"/>
      <c r="N23" s="347"/>
      <c r="O23" s="347"/>
      <c r="P23" s="347"/>
    </row>
    <row r="24" spans="1:16" ht="38.25">
      <c r="A24" s="10" t="s">
        <v>237</v>
      </c>
      <c r="B24" s="340" t="s">
        <v>349</v>
      </c>
      <c r="C24" s="491"/>
      <c r="D24" s="491"/>
      <c r="E24" s="476">
        <v>50</v>
      </c>
      <c r="F24" s="476">
        <v>60</v>
      </c>
      <c r="G24" s="477">
        <v>5.38</v>
      </c>
      <c r="H24" s="477">
        <v>6.46</v>
      </c>
      <c r="I24" s="477">
        <v>2.64</v>
      </c>
      <c r="J24" s="477">
        <v>3.17</v>
      </c>
      <c r="K24" s="477">
        <v>1.74</v>
      </c>
      <c r="L24" s="477">
        <v>2.09</v>
      </c>
      <c r="M24" s="477">
        <v>53</v>
      </c>
      <c r="N24" s="477">
        <v>63.6</v>
      </c>
      <c r="O24" s="477">
        <v>6.77</v>
      </c>
      <c r="P24" s="477">
        <v>8.12</v>
      </c>
    </row>
    <row r="25" spans="1:16" ht="38.25">
      <c r="A25" s="10"/>
      <c r="B25" s="352" t="s">
        <v>91</v>
      </c>
      <c r="C25" s="429">
        <v>61</v>
      </c>
      <c r="D25" s="429">
        <v>72</v>
      </c>
      <c r="E25" s="429">
        <v>57</v>
      </c>
      <c r="F25" s="429">
        <v>67</v>
      </c>
      <c r="G25" s="477"/>
      <c r="H25" s="477"/>
      <c r="I25" s="477"/>
      <c r="J25" s="477"/>
      <c r="K25" s="477"/>
      <c r="L25" s="477"/>
      <c r="M25" s="477"/>
      <c r="N25" s="477"/>
      <c r="O25" s="477"/>
      <c r="P25" s="477"/>
    </row>
    <row r="26" spans="1:16" ht="38.25">
      <c r="A26" s="10"/>
      <c r="B26" s="344" t="s">
        <v>92</v>
      </c>
      <c r="C26" s="429">
        <v>16</v>
      </c>
      <c r="D26" s="429">
        <v>19</v>
      </c>
      <c r="E26" s="429">
        <v>13</v>
      </c>
      <c r="F26" s="429">
        <v>15</v>
      </c>
      <c r="G26" s="477"/>
      <c r="H26" s="477"/>
      <c r="I26" s="477"/>
      <c r="J26" s="477"/>
      <c r="K26" s="477"/>
      <c r="L26" s="477"/>
      <c r="M26" s="477"/>
      <c r="N26" s="477"/>
      <c r="O26" s="477"/>
      <c r="P26" s="477"/>
    </row>
    <row r="27" spans="1:16" ht="38.25">
      <c r="A27" s="10"/>
      <c r="B27" s="348" t="s">
        <v>422</v>
      </c>
      <c r="C27" s="429">
        <v>14</v>
      </c>
      <c r="D27" s="429">
        <v>16</v>
      </c>
      <c r="E27" s="429">
        <v>13</v>
      </c>
      <c r="F27" s="429">
        <v>15</v>
      </c>
      <c r="G27" s="477"/>
      <c r="H27" s="477"/>
      <c r="I27" s="477"/>
      <c r="J27" s="477"/>
      <c r="K27" s="477"/>
      <c r="L27" s="477"/>
      <c r="M27" s="477"/>
      <c r="N27" s="477"/>
      <c r="O27" s="477"/>
      <c r="P27" s="477"/>
    </row>
    <row r="28" spans="1:16" ht="38.25">
      <c r="A28" s="10"/>
      <c r="B28" s="348" t="s">
        <v>429</v>
      </c>
      <c r="C28" s="496">
        <v>3</v>
      </c>
      <c r="D28" s="496">
        <v>4</v>
      </c>
      <c r="E28" s="496">
        <v>2</v>
      </c>
      <c r="F28" s="496">
        <v>3</v>
      </c>
      <c r="G28" s="477"/>
      <c r="H28" s="477"/>
      <c r="I28" s="477"/>
      <c r="J28" s="477"/>
      <c r="K28" s="477"/>
      <c r="L28" s="477"/>
      <c r="M28" s="477"/>
      <c r="N28" s="477"/>
      <c r="O28" s="477"/>
      <c r="P28" s="477"/>
    </row>
    <row r="29" spans="1:16" s="319" customFormat="1" ht="38.25">
      <c r="A29" s="320"/>
      <c r="B29" s="348" t="s">
        <v>334</v>
      </c>
      <c r="C29" s="496">
        <v>2</v>
      </c>
      <c r="D29" s="496">
        <v>3</v>
      </c>
      <c r="E29" s="496">
        <v>2</v>
      </c>
      <c r="F29" s="496">
        <v>3</v>
      </c>
      <c r="G29" s="477"/>
      <c r="H29" s="477"/>
      <c r="I29" s="477"/>
      <c r="J29" s="477"/>
      <c r="K29" s="477"/>
      <c r="L29" s="477"/>
      <c r="M29" s="477"/>
      <c r="N29" s="477"/>
      <c r="O29" s="477"/>
      <c r="P29" s="477"/>
    </row>
    <row r="30" spans="1:16" s="319" customFormat="1" ht="47.25" customHeight="1">
      <c r="A30" s="320"/>
      <c r="B30" s="349" t="s">
        <v>426</v>
      </c>
      <c r="C30" s="496">
        <v>7.5</v>
      </c>
      <c r="D30" s="496">
        <v>8.8</v>
      </c>
      <c r="E30" s="496">
        <v>6</v>
      </c>
      <c r="F30" s="496">
        <v>7</v>
      </c>
      <c r="G30" s="477"/>
      <c r="H30" s="477"/>
      <c r="I30" s="477"/>
      <c r="J30" s="477"/>
      <c r="K30" s="477"/>
      <c r="L30" s="477"/>
      <c r="M30" s="477"/>
      <c r="N30" s="477"/>
      <c r="O30" s="477"/>
      <c r="P30" s="477"/>
    </row>
    <row r="31" spans="1:16" s="319" customFormat="1" ht="38.25">
      <c r="A31" s="320"/>
      <c r="B31" s="349" t="s">
        <v>427</v>
      </c>
      <c r="C31" s="496">
        <v>8</v>
      </c>
      <c r="D31" s="496">
        <v>9</v>
      </c>
      <c r="E31" s="496">
        <v>6</v>
      </c>
      <c r="F31" s="496">
        <v>7</v>
      </c>
      <c r="G31" s="477"/>
      <c r="H31" s="477"/>
      <c r="I31" s="477"/>
      <c r="J31" s="477"/>
      <c r="K31" s="477"/>
      <c r="L31" s="477"/>
      <c r="M31" s="477"/>
      <c r="N31" s="477"/>
      <c r="O31" s="477"/>
      <c r="P31" s="477"/>
    </row>
    <row r="32" spans="1:16" s="319" customFormat="1" ht="38.25">
      <c r="A32" s="320"/>
      <c r="B32" s="349" t="s">
        <v>333</v>
      </c>
      <c r="C32" s="496">
        <v>6</v>
      </c>
      <c r="D32" s="496">
        <v>7</v>
      </c>
      <c r="E32" s="496">
        <v>6</v>
      </c>
      <c r="F32" s="496">
        <v>7</v>
      </c>
      <c r="G32" s="477"/>
      <c r="H32" s="477"/>
      <c r="I32" s="477"/>
      <c r="J32" s="477"/>
      <c r="K32" s="477"/>
      <c r="L32" s="477"/>
      <c r="M32" s="477"/>
      <c r="N32" s="477"/>
      <c r="O32" s="477"/>
      <c r="P32" s="477"/>
    </row>
    <row r="33" spans="1:16" s="319" customFormat="1" ht="38.25">
      <c r="A33" s="320"/>
      <c r="B33" s="352" t="s">
        <v>94</v>
      </c>
      <c r="C33" s="429">
        <v>2</v>
      </c>
      <c r="D33" s="429">
        <v>3</v>
      </c>
      <c r="E33" s="429">
        <v>2</v>
      </c>
      <c r="F33" s="429">
        <v>3</v>
      </c>
      <c r="G33" s="477"/>
      <c r="H33" s="477"/>
      <c r="I33" s="477"/>
      <c r="J33" s="477"/>
      <c r="K33" s="477"/>
      <c r="L33" s="477"/>
      <c r="M33" s="477"/>
      <c r="N33" s="477"/>
      <c r="O33" s="477"/>
      <c r="P33" s="477"/>
    </row>
    <row r="34" spans="1:16" ht="38.25">
      <c r="A34" s="10" t="s">
        <v>238</v>
      </c>
      <c r="B34" s="321" t="s">
        <v>495</v>
      </c>
      <c r="C34" s="499"/>
      <c r="D34" s="499"/>
      <c r="E34" s="506">
        <v>150</v>
      </c>
      <c r="F34" s="506">
        <v>200</v>
      </c>
      <c r="G34" s="492">
        <v>3.6</v>
      </c>
      <c r="H34" s="492">
        <v>4.7</v>
      </c>
      <c r="I34" s="492">
        <v>6.86</v>
      </c>
      <c r="J34" s="492">
        <v>7.99</v>
      </c>
      <c r="K34" s="492">
        <v>8.25</v>
      </c>
      <c r="L34" s="492">
        <v>11.58</v>
      </c>
      <c r="M34" s="492">
        <v>109.14</v>
      </c>
      <c r="N34" s="492">
        <v>137.03</v>
      </c>
      <c r="O34" s="492">
        <v>4.78</v>
      </c>
      <c r="P34" s="492">
        <v>6.43</v>
      </c>
    </row>
    <row r="35" spans="1:16" ht="38.25">
      <c r="A35" s="5"/>
      <c r="B35" s="33" t="s">
        <v>97</v>
      </c>
      <c r="C35" s="429">
        <v>57</v>
      </c>
      <c r="D35" s="429">
        <v>77</v>
      </c>
      <c r="E35" s="429">
        <v>43</v>
      </c>
      <c r="F35" s="429">
        <v>58</v>
      </c>
      <c r="G35" s="492"/>
      <c r="H35" s="492"/>
      <c r="I35" s="492"/>
      <c r="J35" s="492"/>
      <c r="K35" s="492"/>
      <c r="L35" s="492"/>
      <c r="M35" s="492"/>
      <c r="N35" s="492"/>
      <c r="O35" s="492"/>
      <c r="P35" s="492"/>
    </row>
    <row r="36" spans="1:16" ht="38.25">
      <c r="A36" s="5"/>
      <c r="B36" s="33" t="s">
        <v>340</v>
      </c>
      <c r="C36" s="429">
        <v>61</v>
      </c>
      <c r="D36" s="429">
        <v>83</v>
      </c>
      <c r="E36" s="429">
        <v>43</v>
      </c>
      <c r="F36" s="429">
        <v>58</v>
      </c>
      <c r="G36" s="492"/>
      <c r="H36" s="492"/>
      <c r="I36" s="492"/>
      <c r="J36" s="492"/>
      <c r="K36" s="492"/>
      <c r="L36" s="492"/>
      <c r="M36" s="492"/>
      <c r="N36" s="492"/>
      <c r="O36" s="492"/>
      <c r="P36" s="492"/>
    </row>
    <row r="37" spans="1:16" ht="38.25">
      <c r="A37" s="5"/>
      <c r="B37" s="33" t="s">
        <v>341</v>
      </c>
      <c r="C37" s="429">
        <v>66</v>
      </c>
      <c r="D37" s="429">
        <v>89</v>
      </c>
      <c r="E37" s="429">
        <v>43</v>
      </c>
      <c r="F37" s="429">
        <v>58</v>
      </c>
      <c r="G37" s="492"/>
      <c r="H37" s="492"/>
      <c r="I37" s="492"/>
      <c r="J37" s="492"/>
      <c r="K37" s="492"/>
      <c r="L37" s="492"/>
      <c r="M37" s="492"/>
      <c r="N37" s="492"/>
      <c r="O37" s="492"/>
      <c r="P37" s="492"/>
    </row>
    <row r="38" spans="1:16" ht="38.25">
      <c r="A38" s="5"/>
      <c r="B38" s="33" t="s">
        <v>342</v>
      </c>
      <c r="C38" s="429">
        <v>72</v>
      </c>
      <c r="D38" s="429">
        <v>97</v>
      </c>
      <c r="E38" s="429">
        <v>43</v>
      </c>
      <c r="F38" s="429">
        <v>58</v>
      </c>
      <c r="G38" s="492"/>
      <c r="H38" s="492"/>
      <c r="I38" s="492"/>
      <c r="J38" s="492"/>
      <c r="K38" s="492"/>
      <c r="L38" s="492"/>
      <c r="M38" s="492"/>
      <c r="N38" s="492"/>
      <c r="O38" s="492"/>
      <c r="P38" s="492"/>
    </row>
    <row r="39" spans="1:16" ht="38.25">
      <c r="A39" s="5"/>
      <c r="B39" s="26" t="s">
        <v>335</v>
      </c>
      <c r="C39" s="429">
        <v>43</v>
      </c>
      <c r="D39" s="429">
        <v>58</v>
      </c>
      <c r="E39" s="429">
        <v>43</v>
      </c>
      <c r="F39" s="429">
        <v>58</v>
      </c>
      <c r="G39" s="492"/>
      <c r="H39" s="492"/>
      <c r="I39" s="492"/>
      <c r="J39" s="492"/>
      <c r="K39" s="492"/>
      <c r="L39" s="492"/>
      <c r="M39" s="492"/>
      <c r="N39" s="492"/>
      <c r="O39" s="492"/>
      <c r="P39" s="492"/>
    </row>
    <row r="40" spans="1:16" ht="41.25" customHeight="1">
      <c r="A40" s="5"/>
      <c r="B40" s="27" t="s">
        <v>426</v>
      </c>
      <c r="C40" s="429">
        <v>7.5</v>
      </c>
      <c r="D40" s="429">
        <v>10</v>
      </c>
      <c r="E40" s="429">
        <v>6</v>
      </c>
      <c r="F40" s="429">
        <v>8</v>
      </c>
      <c r="G40" s="492"/>
      <c r="H40" s="492"/>
      <c r="I40" s="492"/>
      <c r="J40" s="492"/>
      <c r="K40" s="492"/>
      <c r="L40" s="492"/>
      <c r="M40" s="492"/>
      <c r="N40" s="492"/>
      <c r="O40" s="492"/>
      <c r="P40" s="492"/>
    </row>
    <row r="41" spans="1:16" ht="38.25">
      <c r="A41" s="5"/>
      <c r="B41" s="27" t="s">
        <v>427</v>
      </c>
      <c r="C41" s="429">
        <v>8</v>
      </c>
      <c r="D41" s="429">
        <v>100</v>
      </c>
      <c r="E41" s="429">
        <v>6</v>
      </c>
      <c r="F41" s="429">
        <v>8</v>
      </c>
      <c r="G41" s="492"/>
      <c r="H41" s="492"/>
      <c r="I41" s="492"/>
      <c r="J41" s="492"/>
      <c r="K41" s="492"/>
      <c r="L41" s="492"/>
      <c r="M41" s="492"/>
      <c r="N41" s="492"/>
      <c r="O41" s="492"/>
      <c r="P41" s="492"/>
    </row>
    <row r="42" spans="1:16" ht="38.25">
      <c r="A42" s="5"/>
      <c r="B42" s="27" t="s">
        <v>333</v>
      </c>
      <c r="C42" s="429">
        <v>6</v>
      </c>
      <c r="D42" s="429">
        <v>8</v>
      </c>
      <c r="E42" s="429">
        <v>6</v>
      </c>
      <c r="F42" s="429">
        <v>8</v>
      </c>
      <c r="G42" s="492"/>
      <c r="H42" s="492"/>
      <c r="I42" s="492"/>
      <c r="J42" s="492"/>
      <c r="K42" s="492"/>
      <c r="L42" s="492"/>
      <c r="M42" s="492"/>
      <c r="N42" s="492"/>
      <c r="O42" s="492"/>
      <c r="P42" s="492"/>
    </row>
    <row r="43" spans="1:16" ht="38.25">
      <c r="A43" s="5"/>
      <c r="B43" s="16" t="s">
        <v>353</v>
      </c>
      <c r="C43" s="507">
        <v>3</v>
      </c>
      <c r="D43" s="507">
        <v>5</v>
      </c>
      <c r="E43" s="507">
        <v>3</v>
      </c>
      <c r="F43" s="507">
        <v>5</v>
      </c>
      <c r="G43" s="492"/>
      <c r="H43" s="492"/>
      <c r="I43" s="492"/>
      <c r="J43" s="492"/>
      <c r="K43" s="492"/>
      <c r="L43" s="492"/>
      <c r="M43" s="492"/>
      <c r="N43" s="492"/>
      <c r="O43" s="492"/>
      <c r="P43" s="492"/>
    </row>
    <row r="44" spans="1:16" ht="38.25">
      <c r="A44" s="5"/>
      <c r="B44" s="26" t="s">
        <v>429</v>
      </c>
      <c r="C44" s="496">
        <v>7</v>
      </c>
      <c r="D44" s="496">
        <v>10</v>
      </c>
      <c r="E44" s="496">
        <v>6</v>
      </c>
      <c r="F44" s="496">
        <v>8</v>
      </c>
      <c r="G44" s="492"/>
      <c r="H44" s="492"/>
      <c r="I44" s="492"/>
      <c r="J44" s="492"/>
      <c r="K44" s="492"/>
      <c r="L44" s="492"/>
      <c r="M44" s="492"/>
      <c r="N44" s="492"/>
      <c r="O44" s="492"/>
      <c r="P44" s="492"/>
    </row>
    <row r="45" spans="1:16" ht="38.25">
      <c r="A45" s="5"/>
      <c r="B45" s="26" t="s">
        <v>334</v>
      </c>
      <c r="C45" s="496">
        <v>6</v>
      </c>
      <c r="D45" s="496">
        <v>8</v>
      </c>
      <c r="E45" s="496">
        <v>6</v>
      </c>
      <c r="F45" s="496">
        <v>8</v>
      </c>
      <c r="G45" s="492"/>
      <c r="H45" s="492"/>
      <c r="I45" s="492"/>
      <c r="J45" s="492"/>
      <c r="K45" s="492"/>
      <c r="L45" s="492"/>
      <c r="M45" s="492"/>
      <c r="N45" s="492"/>
      <c r="O45" s="492"/>
      <c r="P45" s="492"/>
    </row>
    <row r="46" spans="1:16" ht="38.25">
      <c r="A46" s="5"/>
      <c r="B46" s="16" t="s">
        <v>421</v>
      </c>
      <c r="C46" s="496">
        <v>33</v>
      </c>
      <c r="D46" s="496">
        <v>37</v>
      </c>
      <c r="E46" s="496">
        <v>24</v>
      </c>
      <c r="F46" s="496">
        <v>27</v>
      </c>
      <c r="G46" s="492"/>
      <c r="H46" s="492"/>
      <c r="I46" s="492"/>
      <c r="J46" s="492"/>
      <c r="K46" s="492"/>
      <c r="L46" s="492"/>
      <c r="M46" s="492"/>
      <c r="N46" s="492"/>
      <c r="O46" s="492"/>
      <c r="P46" s="492"/>
    </row>
    <row r="47" spans="1:16" ht="38.25">
      <c r="A47" s="5"/>
      <c r="B47" s="16" t="s">
        <v>20</v>
      </c>
      <c r="C47" s="507">
        <v>8</v>
      </c>
      <c r="D47" s="507">
        <v>9</v>
      </c>
      <c r="E47" s="507">
        <v>8</v>
      </c>
      <c r="F47" s="507">
        <v>9</v>
      </c>
      <c r="G47" s="492"/>
      <c r="H47" s="492"/>
      <c r="I47" s="492"/>
      <c r="J47" s="492"/>
      <c r="K47" s="492"/>
      <c r="L47" s="492"/>
      <c r="M47" s="492"/>
      <c r="N47" s="492"/>
      <c r="O47" s="492"/>
      <c r="P47" s="492"/>
    </row>
    <row r="48" spans="1:16" ht="39" customHeight="1">
      <c r="A48" s="5"/>
      <c r="B48" s="16" t="s">
        <v>13</v>
      </c>
      <c r="C48" s="496">
        <v>4.5</v>
      </c>
      <c r="D48" s="496">
        <v>5</v>
      </c>
      <c r="E48" s="496">
        <v>4.5</v>
      </c>
      <c r="F48" s="496">
        <v>5</v>
      </c>
      <c r="G48" s="492"/>
      <c r="H48" s="492"/>
      <c r="I48" s="492"/>
      <c r="J48" s="492"/>
      <c r="K48" s="492"/>
      <c r="L48" s="492"/>
      <c r="M48" s="492"/>
      <c r="N48" s="492"/>
      <c r="O48" s="492"/>
      <c r="P48" s="492"/>
    </row>
    <row r="49" spans="1:16" ht="38.25">
      <c r="A49" s="10" t="s">
        <v>239</v>
      </c>
      <c r="B49" s="71" t="s">
        <v>356</v>
      </c>
      <c r="C49" s="508"/>
      <c r="D49" s="508"/>
      <c r="E49" s="506">
        <v>75</v>
      </c>
      <c r="F49" s="506">
        <v>95</v>
      </c>
      <c r="G49" s="492">
        <v>10.5</v>
      </c>
      <c r="H49" s="492">
        <v>13.3</v>
      </c>
      <c r="I49" s="492">
        <v>15</v>
      </c>
      <c r="J49" s="492">
        <v>19</v>
      </c>
      <c r="K49" s="492">
        <v>2.06</v>
      </c>
      <c r="L49" s="492">
        <v>2.61</v>
      </c>
      <c r="M49" s="492">
        <v>185.24</v>
      </c>
      <c r="N49" s="492">
        <v>234.64</v>
      </c>
      <c r="O49" s="492">
        <v>0.4</v>
      </c>
      <c r="P49" s="492">
        <v>0.51</v>
      </c>
    </row>
    <row r="50" spans="1:16" ht="38.25">
      <c r="A50" s="5"/>
      <c r="B50" s="439" t="s">
        <v>539</v>
      </c>
      <c r="C50" s="499"/>
      <c r="D50" s="499"/>
      <c r="E50" s="506">
        <v>80</v>
      </c>
      <c r="F50" s="506">
        <v>100</v>
      </c>
      <c r="G50" s="477">
        <v>2.94</v>
      </c>
      <c r="H50" s="477">
        <v>3.6</v>
      </c>
      <c r="I50" s="477">
        <v>3.15</v>
      </c>
      <c r="J50" s="477">
        <v>3.92</v>
      </c>
      <c r="K50" s="477">
        <v>17.17</v>
      </c>
      <c r="L50" s="477">
        <v>20.99</v>
      </c>
      <c r="M50" s="477">
        <v>104</v>
      </c>
      <c r="N50" s="477">
        <v>128</v>
      </c>
      <c r="O50" s="477">
        <v>0</v>
      </c>
      <c r="P50" s="477">
        <v>0</v>
      </c>
    </row>
    <row r="51" spans="1:16" s="435" customFormat="1" ht="38.25">
      <c r="A51" s="474"/>
      <c r="B51" s="375" t="s">
        <v>540</v>
      </c>
      <c r="C51" s="368">
        <v>27</v>
      </c>
      <c r="D51" s="368">
        <v>33</v>
      </c>
      <c r="E51" s="368">
        <v>27</v>
      </c>
      <c r="F51" s="368">
        <v>33</v>
      </c>
      <c r="G51" s="477"/>
      <c r="H51" s="477"/>
      <c r="I51" s="477"/>
      <c r="J51" s="477"/>
      <c r="K51" s="477"/>
      <c r="L51" s="477"/>
      <c r="M51" s="477"/>
      <c r="N51" s="477"/>
      <c r="O51" s="477"/>
      <c r="P51" s="477"/>
    </row>
    <row r="52" spans="1:16" ht="38.25">
      <c r="A52" s="5"/>
      <c r="B52" s="36" t="s">
        <v>13</v>
      </c>
      <c r="C52" s="507">
        <v>4</v>
      </c>
      <c r="D52" s="347">
        <v>5</v>
      </c>
      <c r="E52" s="507">
        <v>4</v>
      </c>
      <c r="F52" s="347">
        <v>5</v>
      </c>
      <c r="G52" s="492"/>
      <c r="H52" s="492"/>
      <c r="I52" s="492"/>
      <c r="J52" s="492"/>
      <c r="K52" s="492"/>
      <c r="L52" s="492"/>
      <c r="M52" s="492"/>
      <c r="N52" s="492"/>
      <c r="O52" s="492"/>
      <c r="P52" s="492"/>
    </row>
    <row r="53" spans="1:16" ht="38.25">
      <c r="A53" s="5"/>
      <c r="B53" s="31" t="s">
        <v>339</v>
      </c>
      <c r="C53" s="368">
        <v>106</v>
      </c>
      <c r="D53" s="93">
        <v>132</v>
      </c>
      <c r="E53" s="368">
        <v>96</v>
      </c>
      <c r="F53" s="93">
        <v>120</v>
      </c>
      <c r="G53" s="492"/>
      <c r="H53" s="492"/>
      <c r="I53" s="492"/>
      <c r="J53" s="492"/>
      <c r="K53" s="492"/>
      <c r="L53" s="492"/>
      <c r="M53" s="492"/>
      <c r="N53" s="492"/>
      <c r="O53" s="492"/>
      <c r="P53" s="492"/>
    </row>
    <row r="54" spans="1:16" ht="38.25">
      <c r="A54" s="5"/>
      <c r="B54" s="26" t="s">
        <v>429</v>
      </c>
      <c r="C54" s="496">
        <v>10</v>
      </c>
      <c r="D54" s="496">
        <v>13</v>
      </c>
      <c r="E54" s="496">
        <v>8</v>
      </c>
      <c r="F54" s="496">
        <v>11</v>
      </c>
      <c r="G54" s="492"/>
      <c r="H54" s="492"/>
      <c r="I54" s="492"/>
      <c r="J54" s="492"/>
      <c r="K54" s="492"/>
      <c r="L54" s="492"/>
      <c r="M54" s="492"/>
      <c r="N54" s="492"/>
      <c r="O54" s="492"/>
      <c r="P54" s="492"/>
    </row>
    <row r="55" spans="1:16" ht="38.25">
      <c r="A55" s="5"/>
      <c r="B55" s="26" t="s">
        <v>334</v>
      </c>
      <c r="C55" s="496">
        <v>8</v>
      </c>
      <c r="D55" s="496">
        <v>11</v>
      </c>
      <c r="E55" s="496">
        <v>8</v>
      </c>
      <c r="F55" s="496">
        <v>11</v>
      </c>
      <c r="G55" s="492"/>
      <c r="H55" s="492"/>
      <c r="I55" s="492"/>
      <c r="J55" s="492"/>
      <c r="K55" s="492"/>
      <c r="L55" s="492"/>
      <c r="M55" s="492"/>
      <c r="N55" s="492"/>
      <c r="O55" s="492"/>
      <c r="P55" s="492"/>
    </row>
    <row r="56" spans="1:16" ht="38.25">
      <c r="A56" s="5"/>
      <c r="B56" s="31" t="s">
        <v>94</v>
      </c>
      <c r="C56" s="368">
        <v>4.5</v>
      </c>
      <c r="D56" s="368">
        <v>5</v>
      </c>
      <c r="E56" s="368">
        <v>4.5</v>
      </c>
      <c r="F56" s="368">
        <v>5</v>
      </c>
      <c r="G56" s="492"/>
      <c r="H56" s="492"/>
      <c r="I56" s="492"/>
      <c r="J56" s="492"/>
      <c r="K56" s="492"/>
      <c r="L56" s="492"/>
      <c r="M56" s="492"/>
      <c r="N56" s="492"/>
      <c r="O56" s="492"/>
      <c r="P56" s="492"/>
    </row>
    <row r="57" spans="1:16" ht="39.75" customHeight="1">
      <c r="A57" s="5"/>
      <c r="B57" s="27" t="s">
        <v>426</v>
      </c>
      <c r="C57" s="429">
        <v>10</v>
      </c>
      <c r="D57" s="429">
        <v>14</v>
      </c>
      <c r="E57" s="429">
        <v>8</v>
      </c>
      <c r="F57" s="429">
        <v>11</v>
      </c>
      <c r="G57" s="492"/>
      <c r="H57" s="492"/>
      <c r="I57" s="492"/>
      <c r="J57" s="492"/>
      <c r="K57" s="492"/>
      <c r="L57" s="492"/>
      <c r="M57" s="492"/>
      <c r="N57" s="492"/>
      <c r="O57" s="492"/>
      <c r="P57" s="492"/>
    </row>
    <row r="58" spans="1:16" ht="38.25">
      <c r="A58" s="5"/>
      <c r="B58" s="27" t="s">
        <v>427</v>
      </c>
      <c r="C58" s="429">
        <v>11</v>
      </c>
      <c r="D58" s="429">
        <v>15</v>
      </c>
      <c r="E58" s="429">
        <v>8</v>
      </c>
      <c r="F58" s="429">
        <v>11</v>
      </c>
      <c r="G58" s="492"/>
      <c r="H58" s="492"/>
      <c r="I58" s="492"/>
      <c r="J58" s="492"/>
      <c r="K58" s="492"/>
      <c r="L58" s="492"/>
      <c r="M58" s="492"/>
      <c r="N58" s="492"/>
      <c r="O58" s="492"/>
      <c r="P58" s="492"/>
    </row>
    <row r="59" spans="1:16" ht="38.25">
      <c r="A59" s="5"/>
      <c r="B59" s="27" t="s">
        <v>333</v>
      </c>
      <c r="C59" s="429">
        <v>8</v>
      </c>
      <c r="D59" s="429">
        <v>11</v>
      </c>
      <c r="E59" s="429">
        <v>8</v>
      </c>
      <c r="F59" s="429">
        <v>11</v>
      </c>
      <c r="G59" s="492"/>
      <c r="H59" s="492"/>
      <c r="I59" s="492"/>
      <c r="J59" s="492"/>
      <c r="K59" s="492"/>
      <c r="L59" s="492"/>
      <c r="M59" s="492"/>
      <c r="N59" s="492"/>
      <c r="O59" s="492"/>
      <c r="P59" s="492"/>
    </row>
    <row r="60" spans="1:16" ht="38.25">
      <c r="A60" s="5"/>
      <c r="B60" s="31" t="s">
        <v>23</v>
      </c>
      <c r="C60" s="368">
        <v>0.8</v>
      </c>
      <c r="D60" s="368">
        <v>1</v>
      </c>
      <c r="E60" s="368">
        <v>0.8</v>
      </c>
      <c r="F60" s="368">
        <v>1</v>
      </c>
      <c r="G60" s="492"/>
      <c r="H60" s="492"/>
      <c r="I60" s="492"/>
      <c r="J60" s="492"/>
      <c r="K60" s="492"/>
      <c r="L60" s="492"/>
      <c r="M60" s="492"/>
      <c r="N60" s="492"/>
      <c r="O60" s="492"/>
      <c r="P60" s="492"/>
    </row>
    <row r="61" spans="1:16" ht="38.25">
      <c r="A61" s="5"/>
      <c r="B61" s="16" t="s">
        <v>13</v>
      </c>
      <c r="C61" s="429">
        <v>0.8</v>
      </c>
      <c r="D61" s="429">
        <v>1</v>
      </c>
      <c r="E61" s="429">
        <v>0.8</v>
      </c>
      <c r="F61" s="429">
        <v>1</v>
      </c>
      <c r="G61" s="492"/>
      <c r="H61" s="492"/>
      <c r="I61" s="492"/>
      <c r="J61" s="492"/>
      <c r="K61" s="492"/>
      <c r="L61" s="492"/>
      <c r="M61" s="492"/>
      <c r="N61" s="492"/>
      <c r="O61" s="492"/>
      <c r="P61" s="492"/>
    </row>
    <row r="62" spans="1:16" ht="38.25">
      <c r="A62" s="5"/>
      <c r="B62" s="31" t="s">
        <v>20</v>
      </c>
      <c r="C62" s="368">
        <v>15</v>
      </c>
      <c r="D62" s="368">
        <v>20</v>
      </c>
      <c r="E62" s="368">
        <v>15</v>
      </c>
      <c r="F62" s="368">
        <v>20</v>
      </c>
      <c r="G62" s="492"/>
      <c r="H62" s="492"/>
      <c r="I62" s="492"/>
      <c r="J62" s="492"/>
      <c r="K62" s="492"/>
      <c r="L62" s="492"/>
      <c r="M62" s="492"/>
      <c r="N62" s="492"/>
      <c r="O62" s="492"/>
      <c r="P62" s="492"/>
    </row>
    <row r="63" spans="1:16" ht="38.25">
      <c r="A63" s="10" t="s">
        <v>240</v>
      </c>
      <c r="B63" s="32" t="s">
        <v>60</v>
      </c>
      <c r="C63" s="499"/>
      <c r="D63" s="499"/>
      <c r="E63" s="476">
        <v>150</v>
      </c>
      <c r="F63" s="476">
        <v>200</v>
      </c>
      <c r="G63" s="477">
        <v>0.06</v>
      </c>
      <c r="H63" s="477">
        <v>0.08</v>
      </c>
      <c r="I63" s="477">
        <v>0.06</v>
      </c>
      <c r="J63" s="477">
        <v>0.08</v>
      </c>
      <c r="K63" s="477">
        <v>9.45</v>
      </c>
      <c r="L63" s="477">
        <v>14.93</v>
      </c>
      <c r="M63" s="477">
        <v>39</v>
      </c>
      <c r="N63" s="477">
        <v>61</v>
      </c>
      <c r="O63" s="477">
        <v>1.5</v>
      </c>
      <c r="P63" s="477">
        <v>2</v>
      </c>
    </row>
    <row r="64" spans="1:16" ht="38.25">
      <c r="A64" s="5"/>
      <c r="B64" s="445" t="s">
        <v>528</v>
      </c>
      <c r="C64" s="429">
        <v>17</v>
      </c>
      <c r="D64" s="429">
        <v>22</v>
      </c>
      <c r="E64" s="429">
        <v>23</v>
      </c>
      <c r="F64" s="429">
        <v>20</v>
      </c>
      <c r="G64" s="477"/>
      <c r="H64" s="477"/>
      <c r="I64" s="477"/>
      <c r="J64" s="477"/>
      <c r="K64" s="477"/>
      <c r="L64" s="477"/>
      <c r="M64" s="477"/>
      <c r="N64" s="477"/>
      <c r="O64" s="477"/>
      <c r="P64" s="477"/>
    </row>
    <row r="65" spans="1:16" ht="38.25">
      <c r="A65" s="5"/>
      <c r="B65" s="84" t="s">
        <v>24</v>
      </c>
      <c r="C65" s="429">
        <v>8</v>
      </c>
      <c r="D65" s="429">
        <v>13</v>
      </c>
      <c r="E65" s="429">
        <v>8</v>
      </c>
      <c r="F65" s="429">
        <v>13</v>
      </c>
      <c r="G65" s="477"/>
      <c r="H65" s="477"/>
      <c r="I65" s="477"/>
      <c r="J65" s="477"/>
      <c r="K65" s="477"/>
      <c r="L65" s="477"/>
      <c r="M65" s="477"/>
      <c r="N65" s="477"/>
      <c r="O65" s="477"/>
      <c r="P65" s="477"/>
    </row>
    <row r="66" spans="1:16" ht="38.25">
      <c r="A66" s="10" t="s">
        <v>244</v>
      </c>
      <c r="B66" s="11" t="s">
        <v>32</v>
      </c>
      <c r="C66" s="491">
        <v>40</v>
      </c>
      <c r="D66" s="491">
        <v>50</v>
      </c>
      <c r="E66" s="476">
        <v>40</v>
      </c>
      <c r="F66" s="476">
        <v>50</v>
      </c>
      <c r="G66" s="492">
        <v>1.64</v>
      </c>
      <c r="H66" s="492">
        <v>2.3</v>
      </c>
      <c r="I66" s="492">
        <v>0.48</v>
      </c>
      <c r="J66" s="492">
        <v>0.6</v>
      </c>
      <c r="K66" s="492">
        <v>13.36</v>
      </c>
      <c r="L66" s="492">
        <v>16.7</v>
      </c>
      <c r="M66" s="492">
        <f>G66*4+I66*9+K66*4</f>
        <v>64.32</v>
      </c>
      <c r="N66" s="492">
        <f>H66*4+J66*9+L66*4</f>
        <v>81.39999999999999</v>
      </c>
      <c r="O66" s="492">
        <v>0</v>
      </c>
      <c r="P66" s="492">
        <v>0</v>
      </c>
    </row>
    <row r="67" spans="1:16" ht="38.25">
      <c r="A67" s="5"/>
      <c r="B67" s="11" t="s">
        <v>25</v>
      </c>
      <c r="C67" s="499"/>
      <c r="D67" s="499"/>
      <c r="E67" s="479">
        <f aca="true" t="shared" si="2" ref="E67:P67">E24+E34+E49+E50+E63+E66</f>
        <v>545</v>
      </c>
      <c r="F67" s="479">
        <f t="shared" si="2"/>
        <v>705</v>
      </c>
      <c r="G67" s="479">
        <f t="shared" si="2"/>
        <v>24.12</v>
      </c>
      <c r="H67" s="479">
        <f t="shared" si="2"/>
        <v>30.44</v>
      </c>
      <c r="I67" s="479">
        <f t="shared" si="2"/>
        <v>28.189999999999998</v>
      </c>
      <c r="J67" s="479">
        <f t="shared" si="2"/>
        <v>34.76</v>
      </c>
      <c r="K67" s="479">
        <f t="shared" si="2"/>
        <v>52.03</v>
      </c>
      <c r="L67" s="479">
        <f t="shared" si="2"/>
        <v>68.89999999999999</v>
      </c>
      <c r="M67" s="479">
        <f t="shared" si="2"/>
        <v>554.7</v>
      </c>
      <c r="N67" s="479">
        <f t="shared" si="2"/>
        <v>705.67</v>
      </c>
      <c r="O67" s="479">
        <f t="shared" si="2"/>
        <v>13.450000000000001</v>
      </c>
      <c r="P67" s="479">
        <f t="shared" si="2"/>
        <v>17.06</v>
      </c>
    </row>
    <row r="68" spans="1:16" ht="39" customHeight="1">
      <c r="A68" s="5"/>
      <c r="B68" s="6" t="s">
        <v>26</v>
      </c>
      <c r="C68" s="503"/>
      <c r="D68" s="503"/>
      <c r="E68" s="496"/>
      <c r="F68" s="492"/>
      <c r="G68" s="492"/>
      <c r="H68" s="492"/>
      <c r="I68" s="492"/>
      <c r="J68" s="492"/>
      <c r="K68" s="492"/>
      <c r="L68" s="492"/>
      <c r="M68" s="492"/>
      <c r="N68" s="492"/>
      <c r="O68" s="492"/>
      <c r="P68" s="492"/>
    </row>
    <row r="69" spans="1:16" ht="38.25">
      <c r="A69" s="10" t="s">
        <v>241</v>
      </c>
      <c r="B69" s="71" t="s">
        <v>76</v>
      </c>
      <c r="C69" s="508"/>
      <c r="D69" s="508"/>
      <c r="E69" s="476">
        <v>180</v>
      </c>
      <c r="F69" s="509">
        <v>205</v>
      </c>
      <c r="G69" s="492">
        <v>5.11</v>
      </c>
      <c r="H69" s="492">
        <v>5.82</v>
      </c>
      <c r="I69" s="492">
        <v>3.19</v>
      </c>
      <c r="J69" s="492">
        <v>3.63</v>
      </c>
      <c r="K69" s="492">
        <v>24.58</v>
      </c>
      <c r="L69" s="492">
        <v>27.99</v>
      </c>
      <c r="M69" s="492">
        <v>163</v>
      </c>
      <c r="N69" s="492">
        <v>185.64</v>
      </c>
      <c r="O69" s="492">
        <v>19.93</v>
      </c>
      <c r="P69" s="492">
        <v>22.7</v>
      </c>
    </row>
    <row r="70" spans="1:16" ht="38.25">
      <c r="A70" s="10"/>
      <c r="B70" s="71" t="s">
        <v>357</v>
      </c>
      <c r="C70" s="508"/>
      <c r="D70" s="508"/>
      <c r="E70" s="476">
        <v>15</v>
      </c>
      <c r="F70" s="509">
        <v>20</v>
      </c>
      <c r="G70" s="434">
        <v>0.64</v>
      </c>
      <c r="H70" s="434">
        <v>0.66</v>
      </c>
      <c r="I70" s="434">
        <v>1.16</v>
      </c>
      <c r="J70" s="434">
        <v>1.29</v>
      </c>
      <c r="K70" s="434">
        <v>2.11</v>
      </c>
      <c r="L70" s="434">
        <v>2.32</v>
      </c>
      <c r="M70" s="434">
        <v>19</v>
      </c>
      <c r="N70" s="434">
        <v>20</v>
      </c>
      <c r="O70" s="434">
        <v>0.13</v>
      </c>
      <c r="P70" s="434">
        <v>0.13</v>
      </c>
    </row>
    <row r="71" spans="1:16" ht="38.25">
      <c r="A71" s="5"/>
      <c r="B71" s="33" t="s">
        <v>97</v>
      </c>
      <c r="C71" s="429">
        <v>97</v>
      </c>
      <c r="D71" s="507">
        <v>104</v>
      </c>
      <c r="E71" s="429">
        <v>73</v>
      </c>
      <c r="F71" s="507">
        <v>83</v>
      </c>
      <c r="G71" s="492"/>
      <c r="H71" s="492"/>
      <c r="I71" s="492"/>
      <c r="J71" s="492"/>
      <c r="K71" s="492"/>
      <c r="L71" s="492"/>
      <c r="M71" s="492"/>
      <c r="N71" s="492"/>
      <c r="O71" s="492"/>
      <c r="P71" s="492"/>
    </row>
    <row r="72" spans="1:16" ht="38.25">
      <c r="A72" s="5"/>
      <c r="B72" s="33" t="s">
        <v>340</v>
      </c>
      <c r="C72" s="429">
        <v>104</v>
      </c>
      <c r="D72" s="507">
        <v>110</v>
      </c>
      <c r="E72" s="429">
        <v>73</v>
      </c>
      <c r="F72" s="507">
        <v>83</v>
      </c>
      <c r="G72" s="492"/>
      <c r="H72" s="492"/>
      <c r="I72" s="492"/>
      <c r="J72" s="492"/>
      <c r="K72" s="492"/>
      <c r="L72" s="492"/>
      <c r="M72" s="492"/>
      <c r="N72" s="492"/>
      <c r="O72" s="492"/>
      <c r="P72" s="492"/>
    </row>
    <row r="73" spans="1:16" ht="38.25">
      <c r="A73" s="5"/>
      <c r="B73" s="33" t="s">
        <v>341</v>
      </c>
      <c r="C73" s="429">
        <v>112</v>
      </c>
      <c r="D73" s="507">
        <v>128</v>
      </c>
      <c r="E73" s="429">
        <v>73</v>
      </c>
      <c r="F73" s="507">
        <v>83</v>
      </c>
      <c r="G73" s="492"/>
      <c r="H73" s="492"/>
      <c r="I73" s="492"/>
      <c r="J73" s="492"/>
      <c r="K73" s="492"/>
      <c r="L73" s="492"/>
      <c r="M73" s="492"/>
      <c r="N73" s="492"/>
      <c r="O73" s="492"/>
      <c r="P73" s="492"/>
    </row>
    <row r="74" spans="1:16" ht="38.25">
      <c r="A74" s="5"/>
      <c r="B74" s="33" t="s">
        <v>342</v>
      </c>
      <c r="C74" s="429">
        <v>122</v>
      </c>
      <c r="D74" s="507">
        <v>139</v>
      </c>
      <c r="E74" s="429">
        <v>73</v>
      </c>
      <c r="F74" s="507">
        <v>83</v>
      </c>
      <c r="G74" s="492"/>
      <c r="H74" s="492"/>
      <c r="I74" s="492"/>
      <c r="J74" s="492"/>
      <c r="K74" s="492"/>
      <c r="L74" s="492"/>
      <c r="M74" s="492"/>
      <c r="N74" s="492"/>
      <c r="O74" s="492"/>
      <c r="P74" s="492"/>
    </row>
    <row r="75" spans="1:16" ht="38.25">
      <c r="A75" s="5"/>
      <c r="B75" s="26" t="s">
        <v>335</v>
      </c>
      <c r="C75" s="429">
        <v>73</v>
      </c>
      <c r="D75" s="507">
        <v>83</v>
      </c>
      <c r="E75" s="429">
        <v>73</v>
      </c>
      <c r="F75" s="507">
        <v>83</v>
      </c>
      <c r="G75" s="492"/>
      <c r="H75" s="492"/>
      <c r="I75" s="492"/>
      <c r="J75" s="492"/>
      <c r="K75" s="492"/>
      <c r="L75" s="492"/>
      <c r="M75" s="492"/>
      <c r="N75" s="492"/>
      <c r="O75" s="492"/>
      <c r="P75" s="492"/>
    </row>
    <row r="76" spans="1:16" ht="38.25">
      <c r="A76" s="5"/>
      <c r="B76" s="26" t="s">
        <v>429</v>
      </c>
      <c r="C76" s="452">
        <v>13</v>
      </c>
      <c r="D76" s="452">
        <v>14</v>
      </c>
      <c r="E76" s="452">
        <v>11</v>
      </c>
      <c r="F76" s="452">
        <v>12</v>
      </c>
      <c r="G76" s="492"/>
      <c r="H76" s="492"/>
      <c r="I76" s="492"/>
      <c r="J76" s="492"/>
      <c r="K76" s="492"/>
      <c r="L76" s="492"/>
      <c r="M76" s="492"/>
      <c r="N76" s="492"/>
      <c r="O76" s="492"/>
      <c r="P76" s="492"/>
    </row>
    <row r="77" spans="1:16" ht="38.25">
      <c r="A77" s="5"/>
      <c r="B77" s="26" t="s">
        <v>334</v>
      </c>
      <c r="C77" s="452">
        <v>11</v>
      </c>
      <c r="D77" s="452">
        <v>12</v>
      </c>
      <c r="E77" s="452">
        <v>11</v>
      </c>
      <c r="F77" s="452">
        <v>12</v>
      </c>
      <c r="G77" s="492"/>
      <c r="H77" s="492"/>
      <c r="I77" s="492"/>
      <c r="J77" s="492"/>
      <c r="K77" s="492"/>
      <c r="L77" s="492"/>
      <c r="M77" s="492"/>
      <c r="N77" s="492"/>
      <c r="O77" s="492"/>
      <c r="P77" s="492"/>
    </row>
    <row r="78" spans="1:16" ht="38.25">
      <c r="A78" s="5"/>
      <c r="B78" s="16" t="s">
        <v>354</v>
      </c>
      <c r="C78" s="496">
        <v>76</v>
      </c>
      <c r="D78" s="496">
        <v>86</v>
      </c>
      <c r="E78" s="496">
        <v>61</v>
      </c>
      <c r="F78" s="496">
        <v>69</v>
      </c>
      <c r="G78" s="492"/>
      <c r="H78" s="492"/>
      <c r="I78" s="492"/>
      <c r="J78" s="492"/>
      <c r="K78" s="492"/>
      <c r="L78" s="492"/>
      <c r="M78" s="492"/>
      <c r="N78" s="492"/>
      <c r="O78" s="492"/>
      <c r="P78" s="492"/>
    </row>
    <row r="79" spans="1:16" ht="38.25">
      <c r="A79" s="5"/>
      <c r="B79" s="26" t="s">
        <v>422</v>
      </c>
      <c r="C79" s="496">
        <v>64</v>
      </c>
      <c r="D79" s="496">
        <v>72</v>
      </c>
      <c r="E79" s="496">
        <v>61</v>
      </c>
      <c r="F79" s="496">
        <v>69</v>
      </c>
      <c r="G79" s="492"/>
      <c r="H79" s="492"/>
      <c r="I79" s="492"/>
      <c r="J79" s="492"/>
      <c r="K79" s="492"/>
      <c r="L79" s="492"/>
      <c r="M79" s="492"/>
      <c r="N79" s="492"/>
      <c r="O79" s="492"/>
      <c r="P79" s="492"/>
    </row>
    <row r="80" spans="1:16" ht="41.25" customHeight="1">
      <c r="A80" s="5"/>
      <c r="B80" s="27" t="s">
        <v>426</v>
      </c>
      <c r="C80" s="429">
        <v>116</v>
      </c>
      <c r="D80" s="429">
        <v>133</v>
      </c>
      <c r="E80" s="429">
        <v>93</v>
      </c>
      <c r="F80" s="429">
        <v>106</v>
      </c>
      <c r="G80" s="492"/>
      <c r="H80" s="492"/>
      <c r="I80" s="492"/>
      <c r="J80" s="492"/>
      <c r="K80" s="492"/>
      <c r="L80" s="492"/>
      <c r="M80" s="492"/>
      <c r="N80" s="492"/>
      <c r="O80" s="492"/>
      <c r="P80" s="492"/>
    </row>
    <row r="81" spans="1:16" ht="38.25">
      <c r="A81" s="5"/>
      <c r="B81" s="27" t="s">
        <v>427</v>
      </c>
      <c r="C81" s="429">
        <v>124</v>
      </c>
      <c r="D81" s="429">
        <v>141</v>
      </c>
      <c r="E81" s="429">
        <v>93</v>
      </c>
      <c r="F81" s="429">
        <v>106</v>
      </c>
      <c r="G81" s="492"/>
      <c r="H81" s="492"/>
      <c r="I81" s="492"/>
      <c r="J81" s="492"/>
      <c r="K81" s="492"/>
      <c r="L81" s="492"/>
      <c r="M81" s="492"/>
      <c r="N81" s="492"/>
      <c r="O81" s="492"/>
      <c r="P81" s="492"/>
    </row>
    <row r="82" spans="1:16" ht="38.25">
      <c r="A82" s="5"/>
      <c r="B82" s="27" t="s">
        <v>333</v>
      </c>
      <c r="C82" s="429">
        <v>93</v>
      </c>
      <c r="D82" s="429">
        <v>106</v>
      </c>
      <c r="E82" s="429">
        <v>93</v>
      </c>
      <c r="F82" s="429">
        <v>106</v>
      </c>
      <c r="G82" s="492"/>
      <c r="H82" s="492"/>
      <c r="I82" s="492"/>
      <c r="J82" s="492"/>
      <c r="K82" s="492"/>
      <c r="L82" s="492"/>
      <c r="M82" s="492"/>
      <c r="N82" s="492"/>
      <c r="O82" s="492"/>
      <c r="P82" s="492"/>
    </row>
    <row r="83" spans="1:16" ht="38.25">
      <c r="A83" s="5"/>
      <c r="B83" s="68" t="s">
        <v>13</v>
      </c>
      <c r="C83" s="93">
        <v>2</v>
      </c>
      <c r="D83" s="93">
        <v>3</v>
      </c>
      <c r="E83" s="93">
        <v>2</v>
      </c>
      <c r="F83" s="93">
        <v>3</v>
      </c>
      <c r="G83" s="492"/>
      <c r="H83" s="492"/>
      <c r="I83" s="492"/>
      <c r="J83" s="492"/>
      <c r="K83" s="492"/>
      <c r="L83" s="492"/>
      <c r="M83" s="492"/>
      <c r="N83" s="492"/>
      <c r="O83" s="492"/>
      <c r="P83" s="492"/>
    </row>
    <row r="84" spans="1:16" s="435" customFormat="1" ht="38.25">
      <c r="A84" s="436"/>
      <c r="B84" s="462" t="s">
        <v>94</v>
      </c>
      <c r="C84" s="93">
        <v>2.5</v>
      </c>
      <c r="D84" s="93">
        <v>3</v>
      </c>
      <c r="E84" s="93">
        <v>2.5</v>
      </c>
      <c r="F84" s="93">
        <v>3</v>
      </c>
      <c r="G84" s="492"/>
      <c r="H84" s="492"/>
      <c r="I84" s="492"/>
      <c r="J84" s="492"/>
      <c r="K84" s="492"/>
      <c r="L84" s="492"/>
      <c r="M84" s="492"/>
      <c r="N84" s="492"/>
      <c r="O84" s="492"/>
      <c r="P84" s="492"/>
    </row>
    <row r="85" spans="1:16" ht="38.25">
      <c r="A85" s="5"/>
      <c r="B85" s="68" t="s">
        <v>23</v>
      </c>
      <c r="C85" s="93">
        <v>2</v>
      </c>
      <c r="D85" s="93">
        <v>3</v>
      </c>
      <c r="E85" s="93">
        <v>2</v>
      </c>
      <c r="F85" s="93">
        <v>3</v>
      </c>
      <c r="G85" s="492"/>
      <c r="H85" s="492"/>
      <c r="I85" s="492"/>
      <c r="J85" s="492"/>
      <c r="K85" s="492"/>
      <c r="L85" s="492"/>
      <c r="M85" s="492"/>
      <c r="N85" s="492"/>
      <c r="O85" s="492"/>
      <c r="P85" s="492"/>
    </row>
    <row r="86" spans="1:16" ht="38.25">
      <c r="A86" s="5"/>
      <c r="B86" s="68" t="s">
        <v>28</v>
      </c>
      <c r="C86" s="93">
        <v>12</v>
      </c>
      <c r="D86" s="93">
        <v>14</v>
      </c>
      <c r="E86" s="93">
        <v>12</v>
      </c>
      <c r="F86" s="93">
        <v>14</v>
      </c>
      <c r="G86" s="492"/>
      <c r="H86" s="492"/>
      <c r="I86" s="492"/>
      <c r="J86" s="492"/>
      <c r="K86" s="492"/>
      <c r="L86" s="492"/>
      <c r="M86" s="492"/>
      <c r="N86" s="492"/>
      <c r="O86" s="492"/>
      <c r="P86" s="492"/>
    </row>
    <row r="87" spans="1:16" ht="38.25">
      <c r="A87" s="5"/>
      <c r="B87" s="68" t="s">
        <v>50</v>
      </c>
      <c r="C87" s="93">
        <v>15</v>
      </c>
      <c r="D87" s="93">
        <v>20</v>
      </c>
      <c r="E87" s="93">
        <v>15</v>
      </c>
      <c r="F87" s="93">
        <v>20</v>
      </c>
      <c r="G87" s="510"/>
      <c r="H87" s="492"/>
      <c r="I87" s="492"/>
      <c r="J87" s="492"/>
      <c r="K87" s="492"/>
      <c r="L87" s="492"/>
      <c r="M87" s="492"/>
      <c r="N87" s="492"/>
      <c r="O87" s="492"/>
      <c r="P87" s="492"/>
    </row>
    <row r="88" spans="1:16" ht="38.25">
      <c r="A88" s="5"/>
      <c r="B88" s="68" t="s">
        <v>23</v>
      </c>
      <c r="C88" s="93">
        <v>0.8</v>
      </c>
      <c r="D88" s="93">
        <v>1</v>
      </c>
      <c r="E88" s="93">
        <v>0.8</v>
      </c>
      <c r="F88" s="93">
        <v>1</v>
      </c>
      <c r="G88" s="510"/>
      <c r="H88" s="492"/>
      <c r="I88" s="492"/>
      <c r="J88" s="492"/>
      <c r="K88" s="492"/>
      <c r="L88" s="492"/>
      <c r="M88" s="492"/>
      <c r="N88" s="492"/>
      <c r="O88" s="492"/>
      <c r="P88" s="492"/>
    </row>
    <row r="89" spans="1:16" ht="38.25">
      <c r="A89" s="5"/>
      <c r="B89" s="68" t="s">
        <v>13</v>
      </c>
      <c r="C89" s="93">
        <v>0.8</v>
      </c>
      <c r="D89" s="93">
        <v>1</v>
      </c>
      <c r="E89" s="93">
        <v>0.8</v>
      </c>
      <c r="F89" s="93">
        <v>1</v>
      </c>
      <c r="G89" s="510"/>
      <c r="H89" s="492"/>
      <c r="I89" s="492"/>
      <c r="J89" s="492"/>
      <c r="K89" s="492"/>
      <c r="L89" s="492"/>
      <c r="M89" s="492"/>
      <c r="N89" s="492"/>
      <c r="O89" s="492"/>
      <c r="P89" s="492"/>
    </row>
    <row r="90" spans="1:16" ht="38.25">
      <c r="A90" s="10" t="s">
        <v>242</v>
      </c>
      <c r="B90" s="32" t="s">
        <v>86</v>
      </c>
      <c r="C90" s="499"/>
      <c r="D90" s="499"/>
      <c r="E90" s="476">
        <v>60</v>
      </c>
      <c r="F90" s="476">
        <v>60</v>
      </c>
      <c r="G90" s="492">
        <v>5.1</v>
      </c>
      <c r="H90" s="492">
        <v>5.1</v>
      </c>
      <c r="I90" s="492">
        <v>6.06</v>
      </c>
      <c r="J90" s="492">
        <v>6.06</v>
      </c>
      <c r="K90" s="492">
        <v>26.89</v>
      </c>
      <c r="L90" s="492">
        <v>26.89</v>
      </c>
      <c r="M90" s="492">
        <v>182</v>
      </c>
      <c r="N90" s="492">
        <v>182</v>
      </c>
      <c r="O90" s="492">
        <v>0.07</v>
      </c>
      <c r="P90" s="492">
        <v>0.07</v>
      </c>
    </row>
    <row r="91" spans="1:16" ht="38.25">
      <c r="A91" s="5"/>
      <c r="B91" s="65" t="s">
        <v>423</v>
      </c>
      <c r="C91" s="497">
        <v>0.9</v>
      </c>
      <c r="D91" s="497">
        <v>1</v>
      </c>
      <c r="E91" s="452">
        <v>0.9</v>
      </c>
      <c r="F91" s="452">
        <v>1</v>
      </c>
      <c r="G91" s="492"/>
      <c r="H91" s="492"/>
      <c r="I91" s="492"/>
      <c r="J91" s="492"/>
      <c r="K91" s="492"/>
      <c r="L91" s="492"/>
      <c r="M91" s="492"/>
      <c r="N91" s="492"/>
      <c r="O91" s="492"/>
      <c r="P91" s="492"/>
    </row>
    <row r="92" spans="1:16" ht="38.25">
      <c r="A92" s="5"/>
      <c r="B92" s="31" t="s">
        <v>83</v>
      </c>
      <c r="C92" s="496">
        <v>8</v>
      </c>
      <c r="D92" s="496">
        <v>8</v>
      </c>
      <c r="E92" s="496">
        <v>8</v>
      </c>
      <c r="F92" s="496">
        <v>8</v>
      </c>
      <c r="G92" s="492"/>
      <c r="H92" s="492"/>
      <c r="I92" s="492"/>
      <c r="J92" s="492"/>
      <c r="K92" s="492"/>
      <c r="L92" s="492"/>
      <c r="M92" s="492"/>
      <c r="N92" s="492"/>
      <c r="O92" s="492"/>
      <c r="P92" s="492"/>
    </row>
    <row r="93" spans="1:16" ht="38.25">
      <c r="A93" s="5"/>
      <c r="B93" s="31" t="s">
        <v>23</v>
      </c>
      <c r="C93" s="496">
        <v>24</v>
      </c>
      <c r="D93" s="496">
        <v>24</v>
      </c>
      <c r="E93" s="496">
        <v>24</v>
      </c>
      <c r="F93" s="496">
        <v>24</v>
      </c>
      <c r="G93" s="492"/>
      <c r="H93" s="492"/>
      <c r="I93" s="492"/>
      <c r="J93" s="492"/>
      <c r="K93" s="492"/>
      <c r="L93" s="492"/>
      <c r="M93" s="492"/>
      <c r="N93" s="492"/>
      <c r="O93" s="492"/>
      <c r="P93" s="492"/>
    </row>
    <row r="94" spans="1:16" ht="38.25">
      <c r="A94" s="5"/>
      <c r="B94" s="31" t="s">
        <v>13</v>
      </c>
      <c r="C94" s="496">
        <v>6</v>
      </c>
      <c r="D94" s="496">
        <v>6</v>
      </c>
      <c r="E94" s="496">
        <v>6</v>
      </c>
      <c r="F94" s="496">
        <v>6</v>
      </c>
      <c r="G94" s="492"/>
      <c r="H94" s="492"/>
      <c r="I94" s="492"/>
      <c r="J94" s="492"/>
      <c r="K94" s="492"/>
      <c r="L94" s="492"/>
      <c r="M94" s="492"/>
      <c r="N94" s="492"/>
      <c r="O94" s="492"/>
      <c r="P94" s="492"/>
    </row>
    <row r="95" spans="1:16" ht="38.25">
      <c r="A95" s="5"/>
      <c r="B95" s="31" t="s">
        <v>49</v>
      </c>
      <c r="C95" s="496">
        <v>13</v>
      </c>
      <c r="D95" s="496">
        <v>13</v>
      </c>
      <c r="E95" s="496">
        <v>12</v>
      </c>
      <c r="F95" s="496">
        <v>12</v>
      </c>
      <c r="G95" s="492"/>
      <c r="H95" s="492"/>
      <c r="I95" s="492"/>
      <c r="J95" s="492"/>
      <c r="K95" s="492"/>
      <c r="L95" s="492"/>
      <c r="M95" s="492"/>
      <c r="N95" s="492"/>
      <c r="O95" s="492"/>
      <c r="P95" s="492"/>
    </row>
    <row r="96" spans="1:16" ht="38.25">
      <c r="A96" s="5"/>
      <c r="B96" s="31" t="s">
        <v>24</v>
      </c>
      <c r="C96" s="496">
        <v>6</v>
      </c>
      <c r="D96" s="496">
        <v>6</v>
      </c>
      <c r="E96" s="496">
        <v>6</v>
      </c>
      <c r="F96" s="496">
        <v>6</v>
      </c>
      <c r="G96" s="492"/>
      <c r="H96" s="492"/>
      <c r="I96" s="492"/>
      <c r="J96" s="492"/>
      <c r="K96" s="492"/>
      <c r="L96" s="492"/>
      <c r="M96" s="492"/>
      <c r="N96" s="492"/>
      <c r="O96" s="492"/>
      <c r="P96" s="492"/>
    </row>
    <row r="97" spans="1:16" ht="38.25">
      <c r="A97" s="5"/>
      <c r="B97" s="31" t="s">
        <v>62</v>
      </c>
      <c r="C97" s="496">
        <v>3</v>
      </c>
      <c r="D97" s="496">
        <v>3</v>
      </c>
      <c r="E97" s="496">
        <v>3</v>
      </c>
      <c r="F97" s="496">
        <v>3</v>
      </c>
      <c r="G97" s="492"/>
      <c r="H97" s="492"/>
      <c r="I97" s="492"/>
      <c r="J97" s="492"/>
      <c r="K97" s="492"/>
      <c r="L97" s="492"/>
      <c r="M97" s="492"/>
      <c r="N97" s="492"/>
      <c r="O97" s="492"/>
      <c r="P97" s="492"/>
    </row>
    <row r="98" spans="1:16" ht="38.25">
      <c r="A98" s="5"/>
      <c r="B98" s="31" t="s">
        <v>94</v>
      </c>
      <c r="C98" s="496">
        <v>0.4</v>
      </c>
      <c r="D98" s="496">
        <v>0.4</v>
      </c>
      <c r="E98" s="496">
        <v>0.4</v>
      </c>
      <c r="F98" s="496">
        <v>0.4</v>
      </c>
      <c r="G98" s="492"/>
      <c r="H98" s="492"/>
      <c r="I98" s="492"/>
      <c r="J98" s="492"/>
      <c r="K98" s="492"/>
      <c r="L98" s="492"/>
      <c r="M98" s="492"/>
      <c r="N98" s="492"/>
      <c r="O98" s="492"/>
      <c r="P98" s="492"/>
    </row>
    <row r="99" spans="1:16" ht="38.25">
      <c r="A99" s="10" t="s">
        <v>243</v>
      </c>
      <c r="B99" s="448" t="s">
        <v>371</v>
      </c>
      <c r="C99" s="491"/>
      <c r="D99" s="491"/>
      <c r="E99" s="476">
        <v>150</v>
      </c>
      <c r="F99" s="476">
        <v>200</v>
      </c>
      <c r="G99" s="477">
        <v>0.24</v>
      </c>
      <c r="H99" s="477">
        <v>0.29</v>
      </c>
      <c r="I99" s="477">
        <v>0</v>
      </c>
      <c r="J99" s="477">
        <v>14</v>
      </c>
      <c r="K99" s="477">
        <v>14.89</v>
      </c>
      <c r="L99" s="477">
        <v>18.77</v>
      </c>
      <c r="M99" s="477">
        <v>62</v>
      </c>
      <c r="N99" s="477">
        <v>78</v>
      </c>
      <c r="O99" s="477">
        <v>0.22</v>
      </c>
      <c r="P99" s="477">
        <v>0.26</v>
      </c>
    </row>
    <row r="100" spans="1:16" s="435" customFormat="1" ht="38.25">
      <c r="A100" s="438"/>
      <c r="B100" s="265" t="s">
        <v>66</v>
      </c>
      <c r="C100" s="429">
        <v>11</v>
      </c>
      <c r="D100" s="429">
        <v>13</v>
      </c>
      <c r="E100" s="429">
        <v>11</v>
      </c>
      <c r="F100" s="429">
        <v>13</v>
      </c>
      <c r="G100" s="477"/>
      <c r="H100" s="477"/>
      <c r="I100" s="477"/>
      <c r="J100" s="477"/>
      <c r="K100" s="477"/>
      <c r="L100" s="477"/>
      <c r="M100" s="477"/>
      <c r="N100" s="477"/>
      <c r="O100" s="477"/>
      <c r="P100" s="477"/>
    </row>
    <row r="101" spans="1:16" ht="38.25">
      <c r="A101" s="5"/>
      <c r="B101" s="265" t="s">
        <v>24</v>
      </c>
      <c r="C101" s="429">
        <v>10</v>
      </c>
      <c r="D101" s="429">
        <v>13</v>
      </c>
      <c r="E101" s="429">
        <v>10</v>
      </c>
      <c r="F101" s="429">
        <v>13</v>
      </c>
      <c r="G101" s="477"/>
      <c r="H101" s="477"/>
      <c r="I101" s="477"/>
      <c r="J101" s="477"/>
      <c r="K101" s="477"/>
      <c r="L101" s="477"/>
      <c r="M101" s="477"/>
      <c r="N101" s="477"/>
      <c r="O101" s="477"/>
      <c r="P101" s="477"/>
    </row>
    <row r="102" spans="1:16" ht="38.25">
      <c r="A102" s="10" t="s">
        <v>244</v>
      </c>
      <c r="B102" s="11" t="s">
        <v>31</v>
      </c>
      <c r="C102" s="491">
        <v>35</v>
      </c>
      <c r="D102" s="491">
        <v>40</v>
      </c>
      <c r="E102" s="476">
        <v>35</v>
      </c>
      <c r="F102" s="476">
        <v>40</v>
      </c>
      <c r="G102" s="477">
        <v>1.66</v>
      </c>
      <c r="H102" s="477">
        <v>2</v>
      </c>
      <c r="I102" s="477">
        <v>0.28</v>
      </c>
      <c r="J102" s="477">
        <v>0.32</v>
      </c>
      <c r="K102" s="477">
        <v>17.22</v>
      </c>
      <c r="L102" s="477">
        <v>19.68</v>
      </c>
      <c r="M102" s="477">
        <f>G102*4+I102*9+K102*4</f>
        <v>78.03999999999999</v>
      </c>
      <c r="N102" s="477">
        <f>H102*4+J102*9+L102*4</f>
        <v>89.6</v>
      </c>
      <c r="O102" s="477">
        <v>0</v>
      </c>
      <c r="P102" s="477">
        <v>0</v>
      </c>
    </row>
    <row r="103" spans="1:16" ht="38.25">
      <c r="A103" s="10" t="s">
        <v>469</v>
      </c>
      <c r="B103" s="38" t="s">
        <v>136</v>
      </c>
      <c r="C103" s="24">
        <v>93</v>
      </c>
      <c r="D103" s="24">
        <v>93</v>
      </c>
      <c r="E103" s="476">
        <v>93</v>
      </c>
      <c r="F103" s="476">
        <v>93</v>
      </c>
      <c r="G103" s="477">
        <v>0.37</v>
      </c>
      <c r="H103" s="477">
        <v>0.37</v>
      </c>
      <c r="I103" s="477">
        <v>0.37</v>
      </c>
      <c r="J103" s="477">
        <v>0.37</v>
      </c>
      <c r="K103" s="477">
        <v>9.73</v>
      </c>
      <c r="L103" s="477">
        <v>9.73</v>
      </c>
      <c r="M103" s="477">
        <v>41.85</v>
      </c>
      <c r="N103" s="477">
        <v>41.85</v>
      </c>
      <c r="O103" s="477">
        <v>9.3</v>
      </c>
      <c r="P103" s="477">
        <v>9.3</v>
      </c>
    </row>
    <row r="104" spans="1:16" ht="38.25">
      <c r="A104" s="5"/>
      <c r="B104" s="11" t="s">
        <v>25</v>
      </c>
      <c r="C104" s="499"/>
      <c r="D104" s="499"/>
      <c r="E104" s="479">
        <f aca="true" t="shared" si="3" ref="E104:P104">E69+E70+E90+E99+E102+E103</f>
        <v>533</v>
      </c>
      <c r="F104" s="479">
        <f t="shared" si="3"/>
        <v>618</v>
      </c>
      <c r="G104" s="479">
        <f t="shared" si="3"/>
        <v>13.12</v>
      </c>
      <c r="H104" s="479">
        <f t="shared" si="3"/>
        <v>14.239999999999998</v>
      </c>
      <c r="I104" s="479">
        <f t="shared" si="3"/>
        <v>11.059999999999999</v>
      </c>
      <c r="J104" s="479">
        <f t="shared" si="3"/>
        <v>25.67</v>
      </c>
      <c r="K104" s="479">
        <f t="shared" si="3"/>
        <v>95.42</v>
      </c>
      <c r="L104" s="479">
        <f t="shared" si="3"/>
        <v>105.38000000000001</v>
      </c>
      <c r="M104" s="479">
        <f t="shared" si="3"/>
        <v>545.89</v>
      </c>
      <c r="N104" s="479">
        <f t="shared" si="3"/>
        <v>597.09</v>
      </c>
      <c r="O104" s="479">
        <f t="shared" si="3"/>
        <v>29.65</v>
      </c>
      <c r="P104" s="479">
        <f t="shared" si="3"/>
        <v>32.46</v>
      </c>
    </row>
    <row r="105" spans="1:16" ht="38.25">
      <c r="A105" s="5"/>
      <c r="B105" s="41" t="s">
        <v>430</v>
      </c>
      <c r="C105" s="491"/>
      <c r="D105" s="491"/>
      <c r="E105" s="476">
        <v>146</v>
      </c>
      <c r="F105" s="476">
        <v>175</v>
      </c>
      <c r="G105" s="477">
        <v>4.09</v>
      </c>
      <c r="H105" s="477">
        <v>4.9</v>
      </c>
      <c r="I105" s="477">
        <v>4.67</v>
      </c>
      <c r="J105" s="477">
        <v>5.6</v>
      </c>
      <c r="K105" s="477">
        <v>5.99</v>
      </c>
      <c r="L105" s="477">
        <v>7.17</v>
      </c>
      <c r="M105" s="477">
        <v>86</v>
      </c>
      <c r="N105" s="477">
        <v>103</v>
      </c>
      <c r="O105" s="477">
        <v>1.02</v>
      </c>
      <c r="P105" s="477">
        <v>1.22</v>
      </c>
    </row>
    <row r="106" spans="1:16" ht="38.25">
      <c r="A106" s="5" t="s">
        <v>442</v>
      </c>
      <c r="B106" s="11" t="s">
        <v>431</v>
      </c>
      <c r="C106" s="491">
        <v>154</v>
      </c>
      <c r="D106" s="491">
        <v>154</v>
      </c>
      <c r="E106" s="476">
        <v>150</v>
      </c>
      <c r="F106" s="476">
        <v>150</v>
      </c>
      <c r="G106" s="477">
        <v>4.36</v>
      </c>
      <c r="H106" s="477">
        <v>4.36</v>
      </c>
      <c r="I106" s="477">
        <v>3.76</v>
      </c>
      <c r="J106" s="477">
        <v>3.76</v>
      </c>
      <c r="K106" s="477">
        <v>6</v>
      </c>
      <c r="L106" s="477">
        <v>6</v>
      </c>
      <c r="M106" s="477">
        <v>79.5</v>
      </c>
      <c r="N106" s="477">
        <v>79.5</v>
      </c>
      <c r="O106" s="477">
        <v>1.06</v>
      </c>
      <c r="P106" s="477">
        <v>1.06</v>
      </c>
    </row>
    <row r="107" spans="1:16" ht="38.25">
      <c r="A107" s="5"/>
      <c r="B107" s="11" t="s">
        <v>25</v>
      </c>
      <c r="C107" s="511"/>
      <c r="D107" s="511"/>
      <c r="E107" s="479">
        <f>E106</f>
        <v>150</v>
      </c>
      <c r="F107" s="479">
        <f aca="true" t="shared" si="4" ref="F107:P107">F106</f>
        <v>150</v>
      </c>
      <c r="G107" s="479">
        <f t="shared" si="4"/>
        <v>4.36</v>
      </c>
      <c r="H107" s="479">
        <f t="shared" si="4"/>
        <v>4.36</v>
      </c>
      <c r="I107" s="479">
        <f t="shared" si="4"/>
        <v>3.76</v>
      </c>
      <c r="J107" s="479">
        <f t="shared" si="4"/>
        <v>3.76</v>
      </c>
      <c r="K107" s="479">
        <f t="shared" si="4"/>
        <v>6</v>
      </c>
      <c r="L107" s="479">
        <f t="shared" si="4"/>
        <v>6</v>
      </c>
      <c r="M107" s="479">
        <f t="shared" si="4"/>
        <v>79.5</v>
      </c>
      <c r="N107" s="479">
        <f t="shared" si="4"/>
        <v>79.5</v>
      </c>
      <c r="O107" s="479">
        <f t="shared" si="4"/>
        <v>1.06</v>
      </c>
      <c r="P107" s="479">
        <f t="shared" si="4"/>
        <v>1.06</v>
      </c>
    </row>
    <row r="108" spans="1:16" ht="38.25">
      <c r="A108" s="5"/>
      <c r="B108" s="44" t="s">
        <v>30</v>
      </c>
      <c r="C108" s="512"/>
      <c r="D108" s="512"/>
      <c r="E108" s="513"/>
      <c r="F108" s="513"/>
      <c r="G108" s="477"/>
      <c r="H108" s="477"/>
      <c r="I108" s="477"/>
      <c r="J108" s="477"/>
      <c r="K108" s="477"/>
      <c r="L108" s="477"/>
      <c r="M108" s="477"/>
      <c r="N108" s="477"/>
      <c r="O108" s="477"/>
      <c r="P108" s="477"/>
    </row>
    <row r="109" spans="1:16" ht="38.25">
      <c r="A109" s="5"/>
      <c r="B109" s="16" t="s">
        <v>33</v>
      </c>
      <c r="C109" s="512">
        <v>4</v>
      </c>
      <c r="D109" s="512">
        <v>6</v>
      </c>
      <c r="E109" s="513">
        <v>4</v>
      </c>
      <c r="F109" s="513">
        <v>6</v>
      </c>
      <c r="G109" s="477"/>
      <c r="H109" s="477"/>
      <c r="I109" s="477"/>
      <c r="J109" s="477"/>
      <c r="K109" s="477"/>
      <c r="L109" s="477"/>
      <c r="M109" s="477"/>
      <c r="N109" s="477"/>
      <c r="O109" s="477"/>
      <c r="P109" s="477"/>
    </row>
    <row r="110" spans="1:16" ht="38.25">
      <c r="A110" s="5"/>
      <c r="B110" s="45" t="s">
        <v>34</v>
      </c>
      <c r="C110" s="514"/>
      <c r="D110" s="514"/>
      <c r="E110" s="46">
        <f aca="true" t="shared" si="5" ref="E110:P110">E19+E22+E67+E104+E107</f>
        <v>1719</v>
      </c>
      <c r="F110" s="46">
        <f t="shared" si="5"/>
        <v>2058</v>
      </c>
      <c r="G110" s="46">
        <f t="shared" si="5"/>
        <v>51.62</v>
      </c>
      <c r="H110" s="46">
        <f t="shared" si="5"/>
        <v>63.55</v>
      </c>
      <c r="I110" s="46">
        <f t="shared" si="5"/>
        <v>58.589999999999996</v>
      </c>
      <c r="J110" s="46">
        <f t="shared" si="5"/>
        <v>84.01</v>
      </c>
      <c r="K110" s="46">
        <f t="shared" si="5"/>
        <v>208.86</v>
      </c>
      <c r="L110" s="46">
        <f t="shared" si="5"/>
        <v>255.88</v>
      </c>
      <c r="M110" s="46">
        <f t="shared" si="5"/>
        <v>1580.88</v>
      </c>
      <c r="N110" s="46">
        <f t="shared" si="5"/>
        <v>1919.4300000000003</v>
      </c>
      <c r="O110" s="46">
        <f t="shared" si="5"/>
        <v>49.46</v>
      </c>
      <c r="P110" s="46">
        <f t="shared" si="5"/>
        <v>56.71</v>
      </c>
    </row>
  </sheetData>
  <sheetProtection/>
  <mergeCells count="11">
    <mergeCell ref="A1:A3"/>
    <mergeCell ref="K3:L3"/>
    <mergeCell ref="E1:F2"/>
    <mergeCell ref="G1:L2"/>
    <mergeCell ref="B1:B3"/>
    <mergeCell ref="C1:D2"/>
    <mergeCell ref="O3:P3"/>
    <mergeCell ref="I3:J3"/>
    <mergeCell ref="G3:H3"/>
    <mergeCell ref="O1:P2"/>
    <mergeCell ref="M1:N2"/>
  </mergeCells>
  <printOptions/>
  <pageMargins left="0" right="0" top="0" bottom="0" header="0" footer="0"/>
  <pageSetup horizontalDpi="600" verticalDpi="600" orientation="landscape" paperSize="9" scale="36" r:id="rId1"/>
  <rowBreaks count="1" manualBreakCount="1">
    <brk id="39" max="1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P92"/>
  <sheetViews>
    <sheetView view="pageBreakPreview" zoomScale="40" zoomScaleSheetLayoutView="40" zoomScalePageLayoutView="0" workbookViewId="0" topLeftCell="A1">
      <selection activeCell="B1" sqref="B1:B3"/>
    </sheetView>
  </sheetViews>
  <sheetFormatPr defaultColWidth="9.140625" defaultRowHeight="15"/>
  <cols>
    <col min="1" max="1" width="32.140625" style="49" customWidth="1"/>
    <col min="2" max="2" width="103.140625" style="2" customWidth="1"/>
    <col min="3" max="4" width="20.140625" style="100" bestFit="1" customWidth="1"/>
    <col min="5" max="6" width="23.57421875" style="100" bestFit="1" customWidth="1"/>
    <col min="7" max="10" width="16.7109375" style="2" bestFit="1" customWidth="1"/>
    <col min="11" max="12" width="20.140625" style="2" bestFit="1" customWidth="1"/>
    <col min="13" max="14" width="23.57421875" style="2" bestFit="1" customWidth="1"/>
    <col min="15" max="16" width="16.7109375" style="2" bestFit="1" customWidth="1"/>
    <col min="17" max="16384" width="9.140625" style="2" customWidth="1"/>
  </cols>
  <sheetData>
    <row r="1" spans="1:16" ht="38.25" customHeight="1">
      <c r="A1" s="526" t="s">
        <v>104</v>
      </c>
      <c r="B1" s="527" t="s">
        <v>578</v>
      </c>
      <c r="C1" s="526" t="s">
        <v>486</v>
      </c>
      <c r="D1" s="530"/>
      <c r="E1" s="526" t="s">
        <v>486</v>
      </c>
      <c r="F1" s="530"/>
      <c r="G1" s="525" t="s">
        <v>0</v>
      </c>
      <c r="H1" s="525"/>
      <c r="I1" s="525"/>
      <c r="J1" s="525"/>
      <c r="K1" s="525"/>
      <c r="L1" s="525"/>
      <c r="M1" s="526" t="s">
        <v>490</v>
      </c>
      <c r="N1" s="530"/>
      <c r="O1" s="526" t="s">
        <v>351</v>
      </c>
      <c r="P1" s="526"/>
    </row>
    <row r="2" spans="1:16" ht="38.25">
      <c r="A2" s="526"/>
      <c r="B2" s="528"/>
      <c r="C2" s="530"/>
      <c r="D2" s="530"/>
      <c r="E2" s="530"/>
      <c r="F2" s="530"/>
      <c r="G2" s="525"/>
      <c r="H2" s="525"/>
      <c r="I2" s="525"/>
      <c r="J2" s="525"/>
      <c r="K2" s="525"/>
      <c r="L2" s="525"/>
      <c r="M2" s="530"/>
      <c r="N2" s="530"/>
      <c r="O2" s="526"/>
      <c r="P2" s="526"/>
    </row>
    <row r="3" spans="1:16" ht="89.25" customHeight="1">
      <c r="A3" s="526"/>
      <c r="B3" s="529"/>
      <c r="C3" s="50" t="s">
        <v>1</v>
      </c>
      <c r="D3" s="50" t="s">
        <v>2</v>
      </c>
      <c r="E3" s="50" t="s">
        <v>1</v>
      </c>
      <c r="F3" s="50" t="s">
        <v>2</v>
      </c>
      <c r="G3" s="526" t="s">
        <v>352</v>
      </c>
      <c r="H3" s="526"/>
      <c r="I3" s="526" t="s">
        <v>4</v>
      </c>
      <c r="J3" s="525"/>
      <c r="K3" s="525" t="s">
        <v>3</v>
      </c>
      <c r="L3" s="525"/>
      <c r="M3" s="50"/>
      <c r="N3" s="50"/>
      <c r="O3" s="525" t="s">
        <v>5</v>
      </c>
      <c r="P3" s="525"/>
    </row>
    <row r="4" spans="1:16" ht="38.25">
      <c r="A4" s="8"/>
      <c r="B4" s="26" t="s">
        <v>6</v>
      </c>
      <c r="C4" s="160" t="s">
        <v>322</v>
      </c>
      <c r="D4" s="160" t="s">
        <v>323</v>
      </c>
      <c r="E4" s="160" t="s">
        <v>324</v>
      </c>
      <c r="F4" s="160" t="s">
        <v>324</v>
      </c>
      <c r="G4" s="8" t="s">
        <v>1</v>
      </c>
      <c r="H4" s="8" t="s">
        <v>2</v>
      </c>
      <c r="I4" s="8" t="s">
        <v>1</v>
      </c>
      <c r="J4" s="8" t="s">
        <v>2</v>
      </c>
      <c r="K4" s="8" t="s">
        <v>1</v>
      </c>
      <c r="L4" s="8" t="s">
        <v>2</v>
      </c>
      <c r="M4" s="8" t="s">
        <v>1</v>
      </c>
      <c r="N4" s="8" t="s">
        <v>2</v>
      </c>
      <c r="O4" s="8" t="s">
        <v>1</v>
      </c>
      <c r="P4" s="8" t="s">
        <v>2</v>
      </c>
    </row>
    <row r="5" spans="1:16" ht="76.5">
      <c r="A5" s="10" t="s">
        <v>245</v>
      </c>
      <c r="B5" s="32" t="s">
        <v>461</v>
      </c>
      <c r="C5" s="491"/>
      <c r="D5" s="491"/>
      <c r="E5" s="476">
        <v>150</v>
      </c>
      <c r="F5" s="476">
        <v>200</v>
      </c>
      <c r="G5" s="347">
        <v>4.48</v>
      </c>
      <c r="H5" s="347">
        <v>5.77</v>
      </c>
      <c r="I5" s="347">
        <v>5.11</v>
      </c>
      <c r="J5" s="347">
        <v>6.96</v>
      </c>
      <c r="K5" s="347">
        <v>27.32</v>
      </c>
      <c r="L5" s="347">
        <v>35.19</v>
      </c>
      <c r="M5" s="347">
        <v>171</v>
      </c>
      <c r="N5" s="347">
        <v>223</v>
      </c>
      <c r="O5" s="347">
        <v>1.46</v>
      </c>
      <c r="P5" s="347">
        <v>1.91</v>
      </c>
    </row>
    <row r="6" spans="1:16" ht="38.25">
      <c r="A6" s="8"/>
      <c r="B6" s="16" t="s">
        <v>27</v>
      </c>
      <c r="C6" s="496">
        <v>112</v>
      </c>
      <c r="D6" s="496">
        <v>147</v>
      </c>
      <c r="E6" s="496">
        <v>112</v>
      </c>
      <c r="F6" s="496">
        <v>147</v>
      </c>
      <c r="G6" s="347"/>
      <c r="H6" s="347"/>
      <c r="I6" s="347"/>
      <c r="J6" s="347"/>
      <c r="K6" s="347"/>
      <c r="L6" s="347"/>
      <c r="M6" s="347"/>
      <c r="N6" s="347"/>
      <c r="O6" s="347"/>
      <c r="P6" s="347"/>
    </row>
    <row r="7" spans="1:16" ht="38.25">
      <c r="A7" s="8"/>
      <c r="B7" s="16" t="s">
        <v>24</v>
      </c>
      <c r="C7" s="496">
        <v>3</v>
      </c>
      <c r="D7" s="496">
        <v>4</v>
      </c>
      <c r="E7" s="496">
        <v>3</v>
      </c>
      <c r="F7" s="496">
        <v>4</v>
      </c>
      <c r="G7" s="347"/>
      <c r="H7" s="347"/>
      <c r="I7" s="347"/>
      <c r="J7" s="347"/>
      <c r="K7" s="347"/>
      <c r="L7" s="347"/>
      <c r="M7" s="347"/>
      <c r="N7" s="347"/>
      <c r="O7" s="347"/>
      <c r="P7" s="347"/>
    </row>
    <row r="8" spans="1:16" ht="38.25">
      <c r="A8" s="8"/>
      <c r="B8" s="16" t="s">
        <v>13</v>
      </c>
      <c r="C8" s="101">
        <v>2.5</v>
      </c>
      <c r="D8" s="101">
        <v>3</v>
      </c>
      <c r="E8" s="93">
        <v>2.5</v>
      </c>
      <c r="F8" s="93">
        <v>3</v>
      </c>
      <c r="G8" s="347"/>
      <c r="H8" s="347"/>
      <c r="I8" s="347"/>
      <c r="J8" s="347"/>
      <c r="K8" s="347"/>
      <c r="L8" s="347"/>
      <c r="M8" s="347"/>
      <c r="N8" s="347"/>
      <c r="O8" s="347"/>
      <c r="P8" s="347"/>
    </row>
    <row r="9" spans="1:16" ht="38.25">
      <c r="A9" s="8"/>
      <c r="B9" s="16" t="s">
        <v>53</v>
      </c>
      <c r="C9" s="496">
        <v>10</v>
      </c>
      <c r="D9" s="496">
        <v>12</v>
      </c>
      <c r="E9" s="496">
        <v>10</v>
      </c>
      <c r="F9" s="496">
        <v>12</v>
      </c>
      <c r="G9" s="347"/>
      <c r="H9" s="347"/>
      <c r="I9" s="347"/>
      <c r="J9" s="347"/>
      <c r="K9" s="347"/>
      <c r="L9" s="347"/>
      <c r="M9" s="347"/>
      <c r="N9" s="347"/>
      <c r="O9" s="347"/>
      <c r="P9" s="347"/>
    </row>
    <row r="10" spans="1:16" ht="38.25">
      <c r="A10" s="8"/>
      <c r="B10" s="16" t="s">
        <v>69</v>
      </c>
      <c r="C10" s="496">
        <v>20</v>
      </c>
      <c r="D10" s="496">
        <v>25</v>
      </c>
      <c r="E10" s="496">
        <v>20</v>
      </c>
      <c r="F10" s="496">
        <v>25</v>
      </c>
      <c r="G10" s="347"/>
      <c r="H10" s="347"/>
      <c r="I10" s="347"/>
      <c r="J10" s="347"/>
      <c r="K10" s="347"/>
      <c r="L10" s="347"/>
      <c r="M10" s="347"/>
      <c r="N10" s="347"/>
      <c r="O10" s="347"/>
      <c r="P10" s="347"/>
    </row>
    <row r="11" spans="1:16" ht="38.25">
      <c r="A11" s="10" t="s">
        <v>246</v>
      </c>
      <c r="B11" s="11" t="s">
        <v>37</v>
      </c>
      <c r="C11" s="491"/>
      <c r="D11" s="491"/>
      <c r="E11" s="476">
        <v>180</v>
      </c>
      <c r="F11" s="476">
        <v>200</v>
      </c>
      <c r="G11" s="477">
        <v>2.18</v>
      </c>
      <c r="H11" s="477">
        <v>2.98</v>
      </c>
      <c r="I11" s="477">
        <v>3.44</v>
      </c>
      <c r="J11" s="477">
        <v>4.32</v>
      </c>
      <c r="K11" s="477">
        <v>14.88</v>
      </c>
      <c r="L11" s="477">
        <v>18.13</v>
      </c>
      <c r="M11" s="477">
        <v>99.2</v>
      </c>
      <c r="N11" s="477">
        <v>123.32</v>
      </c>
      <c r="O11" s="477">
        <v>1.31</v>
      </c>
      <c r="P11" s="477">
        <v>1.65</v>
      </c>
    </row>
    <row r="12" spans="1:16" ht="38.25">
      <c r="A12" s="8"/>
      <c r="B12" s="16" t="s">
        <v>27</v>
      </c>
      <c r="C12" s="496">
        <v>101</v>
      </c>
      <c r="D12" s="496">
        <v>127</v>
      </c>
      <c r="E12" s="496">
        <v>101</v>
      </c>
      <c r="F12" s="496">
        <v>127</v>
      </c>
      <c r="G12" s="477"/>
      <c r="H12" s="477"/>
      <c r="I12" s="477"/>
      <c r="J12" s="477"/>
      <c r="K12" s="477"/>
      <c r="L12" s="477"/>
      <c r="M12" s="477"/>
      <c r="N12" s="477"/>
      <c r="O12" s="477"/>
      <c r="P12" s="477"/>
    </row>
    <row r="13" spans="1:16" ht="38.25">
      <c r="A13" s="8"/>
      <c r="B13" s="16" t="s">
        <v>38</v>
      </c>
      <c r="C13" s="496">
        <v>1.43</v>
      </c>
      <c r="D13" s="496">
        <v>1.72</v>
      </c>
      <c r="E13" s="496">
        <v>1.43</v>
      </c>
      <c r="F13" s="496">
        <v>1.72</v>
      </c>
      <c r="G13" s="477"/>
      <c r="H13" s="477"/>
      <c r="I13" s="477"/>
      <c r="J13" s="477"/>
      <c r="K13" s="477"/>
      <c r="L13" s="477"/>
      <c r="M13" s="477"/>
      <c r="N13" s="477"/>
      <c r="O13" s="477"/>
      <c r="P13" s="477"/>
    </row>
    <row r="14" spans="1:16" ht="38.25">
      <c r="A14" s="8"/>
      <c r="B14" s="84" t="s">
        <v>24</v>
      </c>
      <c r="C14" s="496">
        <v>10</v>
      </c>
      <c r="D14" s="496">
        <v>12</v>
      </c>
      <c r="E14" s="496">
        <v>10</v>
      </c>
      <c r="F14" s="496">
        <v>12</v>
      </c>
      <c r="G14" s="477"/>
      <c r="H14" s="477"/>
      <c r="I14" s="477"/>
      <c r="J14" s="477"/>
      <c r="K14" s="477"/>
      <c r="L14" s="477"/>
      <c r="M14" s="477"/>
      <c r="N14" s="477"/>
      <c r="O14" s="477"/>
      <c r="P14" s="477"/>
    </row>
    <row r="15" spans="1:16" ht="38.25">
      <c r="A15" s="10" t="s">
        <v>247</v>
      </c>
      <c r="B15" s="29" t="s">
        <v>54</v>
      </c>
      <c r="C15" s="491"/>
      <c r="D15" s="491"/>
      <c r="E15" s="494">
        <v>37</v>
      </c>
      <c r="F15" s="494">
        <v>51</v>
      </c>
      <c r="G15" s="456">
        <v>1.48</v>
      </c>
      <c r="H15" s="456">
        <v>1.8</v>
      </c>
      <c r="I15" s="456">
        <v>4.99</v>
      </c>
      <c r="J15" s="456">
        <v>6.88</v>
      </c>
      <c r="K15" s="456">
        <v>13.8</v>
      </c>
      <c r="L15" s="456">
        <v>18</v>
      </c>
      <c r="M15" s="456">
        <f>G15*4+I15*9+K15*4</f>
        <v>106.03</v>
      </c>
      <c r="N15" s="456">
        <f>H15*4+J15*9+L15*4</f>
        <v>141.12</v>
      </c>
      <c r="O15" s="456">
        <v>0</v>
      </c>
      <c r="P15" s="456">
        <v>0</v>
      </c>
    </row>
    <row r="16" spans="1:16" ht="38.25">
      <c r="A16" s="8"/>
      <c r="B16" s="26" t="s">
        <v>13</v>
      </c>
      <c r="C16" s="496">
        <v>5</v>
      </c>
      <c r="D16" s="496">
        <v>5</v>
      </c>
      <c r="E16" s="496">
        <v>5</v>
      </c>
      <c r="F16" s="496">
        <v>5</v>
      </c>
      <c r="G16" s="477"/>
      <c r="H16" s="477"/>
      <c r="I16" s="477"/>
      <c r="J16" s="477"/>
      <c r="K16" s="477"/>
      <c r="L16" s="477"/>
      <c r="M16" s="477"/>
      <c r="N16" s="477"/>
      <c r="O16" s="477"/>
      <c r="P16" s="477"/>
    </row>
    <row r="17" spans="1:16" ht="38.25">
      <c r="A17" s="8"/>
      <c r="B17" s="26" t="s">
        <v>14</v>
      </c>
      <c r="C17" s="496">
        <v>32</v>
      </c>
      <c r="D17" s="496">
        <v>46</v>
      </c>
      <c r="E17" s="496">
        <v>32</v>
      </c>
      <c r="F17" s="496">
        <v>46</v>
      </c>
      <c r="G17" s="477"/>
      <c r="H17" s="477"/>
      <c r="I17" s="477"/>
      <c r="J17" s="477"/>
      <c r="K17" s="477"/>
      <c r="L17" s="477"/>
      <c r="M17" s="477"/>
      <c r="N17" s="477"/>
      <c r="O17" s="477"/>
      <c r="P17" s="477"/>
    </row>
    <row r="18" spans="1:16" ht="38.25">
      <c r="A18" s="8"/>
      <c r="B18" s="161" t="s">
        <v>25</v>
      </c>
      <c r="C18" s="491"/>
      <c r="D18" s="491"/>
      <c r="E18" s="212">
        <f aca="true" t="shared" si="0" ref="E18:P18">E5+E11+E15</f>
        <v>367</v>
      </c>
      <c r="F18" s="212">
        <f t="shared" si="0"/>
        <v>451</v>
      </c>
      <c r="G18" s="212">
        <f t="shared" si="0"/>
        <v>8.14</v>
      </c>
      <c r="H18" s="212">
        <f t="shared" si="0"/>
        <v>10.55</v>
      </c>
      <c r="I18" s="212">
        <f t="shared" si="0"/>
        <v>13.540000000000001</v>
      </c>
      <c r="J18" s="212">
        <f t="shared" si="0"/>
        <v>18.16</v>
      </c>
      <c r="K18" s="212">
        <f t="shared" si="0"/>
        <v>56</v>
      </c>
      <c r="L18" s="212">
        <f t="shared" si="0"/>
        <v>71.32</v>
      </c>
      <c r="M18" s="212">
        <f t="shared" si="0"/>
        <v>376.23</v>
      </c>
      <c r="N18" s="212">
        <f t="shared" si="0"/>
        <v>487.44</v>
      </c>
      <c r="O18" s="212">
        <f t="shared" si="0"/>
        <v>2.77</v>
      </c>
      <c r="P18" s="212">
        <f t="shared" si="0"/>
        <v>3.5599999999999996</v>
      </c>
    </row>
    <row r="19" spans="1:16" ht="38.25">
      <c r="A19" s="8"/>
      <c r="B19" s="158" t="s">
        <v>15</v>
      </c>
      <c r="C19" s="347"/>
      <c r="D19" s="347"/>
      <c r="E19" s="347"/>
      <c r="F19" s="347"/>
      <c r="G19" s="347"/>
      <c r="H19" s="347"/>
      <c r="I19" s="347"/>
      <c r="J19" s="347"/>
      <c r="K19" s="347"/>
      <c r="L19" s="347"/>
      <c r="M19" s="347"/>
      <c r="N19" s="347"/>
      <c r="O19" s="347"/>
      <c r="P19" s="347"/>
    </row>
    <row r="20" spans="1:16" ht="38.25">
      <c r="A20" s="10" t="s">
        <v>248</v>
      </c>
      <c r="B20" s="23" t="s">
        <v>16</v>
      </c>
      <c r="C20" s="24">
        <v>125</v>
      </c>
      <c r="D20" s="24">
        <v>125</v>
      </c>
      <c r="E20" s="494">
        <v>125</v>
      </c>
      <c r="F20" s="494">
        <v>125</v>
      </c>
      <c r="G20" s="492">
        <v>0.13</v>
      </c>
      <c r="H20" s="492">
        <v>0.13</v>
      </c>
      <c r="I20" s="492">
        <v>0</v>
      </c>
      <c r="J20" s="492">
        <v>0</v>
      </c>
      <c r="K20" s="492">
        <v>11.38</v>
      </c>
      <c r="L20" s="492">
        <v>11.38</v>
      </c>
      <c r="M20" s="492">
        <v>46.25</v>
      </c>
      <c r="N20" s="492">
        <v>46.25</v>
      </c>
      <c r="O20" s="492">
        <v>2.5</v>
      </c>
      <c r="P20" s="492">
        <v>2.5</v>
      </c>
    </row>
    <row r="21" spans="1:16" ht="38.25">
      <c r="A21" s="8"/>
      <c r="B21" s="161" t="s">
        <v>25</v>
      </c>
      <c r="C21" s="491"/>
      <c r="D21" s="491"/>
      <c r="E21" s="212">
        <f>E20</f>
        <v>125</v>
      </c>
      <c r="F21" s="212">
        <f>F20</f>
        <v>125</v>
      </c>
      <c r="G21" s="212">
        <f>SUM(G20)</f>
        <v>0.13</v>
      </c>
      <c r="H21" s="212">
        <f aca="true" t="shared" si="1" ref="H21:O21">SUM(H20)</f>
        <v>0.13</v>
      </c>
      <c r="I21" s="212">
        <f t="shared" si="1"/>
        <v>0</v>
      </c>
      <c r="J21" s="212">
        <f t="shared" si="1"/>
        <v>0</v>
      </c>
      <c r="K21" s="212">
        <f t="shared" si="1"/>
        <v>11.38</v>
      </c>
      <c r="L21" s="212">
        <f t="shared" si="1"/>
        <v>11.38</v>
      </c>
      <c r="M21" s="212">
        <f t="shared" si="1"/>
        <v>46.25</v>
      </c>
      <c r="N21" s="212">
        <f t="shared" si="1"/>
        <v>46.25</v>
      </c>
      <c r="O21" s="212">
        <f t="shared" si="1"/>
        <v>2.5</v>
      </c>
      <c r="P21" s="212">
        <f>P20</f>
        <v>2.5</v>
      </c>
    </row>
    <row r="22" spans="1:16" ht="38.25">
      <c r="A22" s="8"/>
      <c r="B22" s="158" t="s">
        <v>17</v>
      </c>
      <c r="C22" s="347"/>
      <c r="D22" s="347"/>
      <c r="E22" s="347"/>
      <c r="F22" s="501"/>
      <c r="G22" s="434"/>
      <c r="H22" s="434"/>
      <c r="I22" s="434"/>
      <c r="J22" s="434"/>
      <c r="K22" s="434"/>
      <c r="L22" s="434"/>
      <c r="M22" s="434"/>
      <c r="N22" s="434"/>
      <c r="O22" s="434"/>
      <c r="P22" s="434"/>
    </row>
    <row r="23" spans="1:16" ht="38.25">
      <c r="A23" s="438" t="s">
        <v>547</v>
      </c>
      <c r="B23" s="162" t="s">
        <v>548</v>
      </c>
      <c r="C23" s="205"/>
      <c r="D23" s="205"/>
      <c r="E23" s="494">
        <v>45</v>
      </c>
      <c r="F23" s="494">
        <v>60</v>
      </c>
      <c r="G23" s="477">
        <v>0.55</v>
      </c>
      <c r="H23" s="477">
        <v>0.73</v>
      </c>
      <c r="I23" s="477">
        <v>4.55</v>
      </c>
      <c r="J23" s="477">
        <v>6.07</v>
      </c>
      <c r="K23" s="477">
        <v>1.53</v>
      </c>
      <c r="L23" s="477">
        <v>2.04</v>
      </c>
      <c r="M23" s="477">
        <v>49.5</v>
      </c>
      <c r="N23" s="477">
        <v>66</v>
      </c>
      <c r="O23" s="477">
        <v>7.7</v>
      </c>
      <c r="P23" s="477">
        <v>10.3</v>
      </c>
    </row>
    <row r="24" spans="1:16" s="435" customFormat="1" ht="38.25">
      <c r="A24" s="438"/>
      <c r="B24" s="163" t="s">
        <v>549</v>
      </c>
      <c r="C24" s="496">
        <v>10</v>
      </c>
      <c r="D24" s="496">
        <v>14</v>
      </c>
      <c r="E24" s="496">
        <v>9</v>
      </c>
      <c r="F24" s="496">
        <v>13</v>
      </c>
      <c r="G24" s="477"/>
      <c r="H24" s="477"/>
      <c r="I24" s="477"/>
      <c r="J24" s="477"/>
      <c r="K24" s="477"/>
      <c r="L24" s="477"/>
      <c r="M24" s="477"/>
      <c r="N24" s="477"/>
      <c r="O24" s="477"/>
      <c r="P24" s="477"/>
    </row>
    <row r="25" spans="1:16" s="435" customFormat="1" ht="38.25">
      <c r="A25" s="438"/>
      <c r="B25" s="442" t="s">
        <v>550</v>
      </c>
      <c r="C25" s="496">
        <v>13</v>
      </c>
      <c r="D25" s="496">
        <v>17</v>
      </c>
      <c r="E25" s="496">
        <v>11</v>
      </c>
      <c r="F25" s="496">
        <v>14</v>
      </c>
      <c r="G25" s="477"/>
      <c r="H25" s="477"/>
      <c r="I25" s="477"/>
      <c r="J25" s="477"/>
      <c r="K25" s="477"/>
      <c r="L25" s="477"/>
      <c r="M25" s="477"/>
      <c r="N25" s="477"/>
      <c r="O25" s="477"/>
      <c r="P25" s="477"/>
    </row>
    <row r="26" spans="1:16" s="435" customFormat="1" ht="38.25">
      <c r="A26" s="438"/>
      <c r="B26" s="445" t="s">
        <v>544</v>
      </c>
      <c r="C26" s="496">
        <v>6</v>
      </c>
      <c r="D26" s="496">
        <v>9</v>
      </c>
      <c r="E26" s="496">
        <v>5</v>
      </c>
      <c r="F26" s="496">
        <v>7</v>
      </c>
      <c r="G26" s="477"/>
      <c r="H26" s="477"/>
      <c r="I26" s="477"/>
      <c r="J26" s="477"/>
      <c r="K26" s="477"/>
      <c r="L26" s="477"/>
      <c r="M26" s="477"/>
      <c r="N26" s="477"/>
      <c r="O26" s="477"/>
      <c r="P26" s="477"/>
    </row>
    <row r="27" spans="1:16" ht="38.25">
      <c r="A27" s="8"/>
      <c r="B27" s="163" t="s">
        <v>545</v>
      </c>
      <c r="C27" s="496">
        <v>2</v>
      </c>
      <c r="D27" s="496">
        <v>3</v>
      </c>
      <c r="E27" s="496">
        <v>1</v>
      </c>
      <c r="F27" s="496">
        <v>2</v>
      </c>
      <c r="G27" s="477"/>
      <c r="H27" s="477"/>
      <c r="I27" s="477"/>
      <c r="J27" s="477"/>
      <c r="K27" s="477"/>
      <c r="L27" s="477"/>
      <c r="M27" s="477"/>
      <c r="N27" s="477"/>
      <c r="O27" s="477"/>
      <c r="P27" s="477"/>
    </row>
    <row r="28" spans="1:16" ht="38.25">
      <c r="A28" s="8"/>
      <c r="B28" s="16" t="s">
        <v>92</v>
      </c>
      <c r="C28" s="496">
        <v>20</v>
      </c>
      <c r="D28" s="496">
        <v>24</v>
      </c>
      <c r="E28" s="496">
        <v>16</v>
      </c>
      <c r="F28" s="496">
        <v>19</v>
      </c>
      <c r="G28" s="477"/>
      <c r="H28" s="477"/>
      <c r="I28" s="477"/>
      <c r="J28" s="477"/>
      <c r="K28" s="477"/>
      <c r="L28" s="477"/>
      <c r="M28" s="477"/>
      <c r="N28" s="477"/>
      <c r="O28" s="477"/>
      <c r="P28" s="477"/>
    </row>
    <row r="29" spans="1:16" ht="38.25">
      <c r="A29" s="8"/>
      <c r="B29" s="26" t="s">
        <v>422</v>
      </c>
      <c r="C29" s="496">
        <v>17</v>
      </c>
      <c r="D29" s="496">
        <v>20</v>
      </c>
      <c r="E29" s="496">
        <v>16</v>
      </c>
      <c r="F29" s="496">
        <v>19</v>
      </c>
      <c r="G29" s="477"/>
      <c r="H29" s="477"/>
      <c r="I29" s="477"/>
      <c r="J29" s="477"/>
      <c r="K29" s="477"/>
      <c r="L29" s="477"/>
      <c r="M29" s="477"/>
      <c r="N29" s="477"/>
      <c r="O29" s="477"/>
      <c r="P29" s="477"/>
    </row>
    <row r="30" spans="1:16" s="435" customFormat="1" ht="38.25">
      <c r="A30" s="437"/>
      <c r="B30" s="164" t="s">
        <v>94</v>
      </c>
      <c r="C30" s="496">
        <v>5</v>
      </c>
      <c r="D30" s="496">
        <v>6</v>
      </c>
      <c r="E30" s="496">
        <v>5</v>
      </c>
      <c r="F30" s="496">
        <v>6</v>
      </c>
      <c r="G30" s="477"/>
      <c r="H30" s="477"/>
      <c r="I30" s="477"/>
      <c r="J30" s="477"/>
      <c r="K30" s="477"/>
      <c r="L30" s="477"/>
      <c r="M30" s="477"/>
      <c r="N30" s="477"/>
      <c r="O30" s="477"/>
      <c r="P30" s="477"/>
    </row>
    <row r="31" spans="1:16" ht="48" customHeight="1">
      <c r="A31" s="10" t="s">
        <v>249</v>
      </c>
      <c r="B31" s="161" t="s">
        <v>534</v>
      </c>
      <c r="C31" s="491"/>
      <c r="D31" s="491"/>
      <c r="E31" s="476">
        <v>150</v>
      </c>
      <c r="F31" s="476">
        <v>200</v>
      </c>
      <c r="G31" s="477">
        <v>3.8</v>
      </c>
      <c r="H31" s="477">
        <v>5.12</v>
      </c>
      <c r="I31" s="477">
        <v>5.62</v>
      </c>
      <c r="J31" s="477">
        <v>6.65</v>
      </c>
      <c r="K31" s="434">
        <v>7.14</v>
      </c>
      <c r="L31" s="434">
        <v>9.87</v>
      </c>
      <c r="M31" s="434">
        <v>113.34</v>
      </c>
      <c r="N31" s="434">
        <v>142.81</v>
      </c>
      <c r="O31" s="434">
        <v>6.99</v>
      </c>
      <c r="P31" s="434">
        <v>9.66</v>
      </c>
    </row>
    <row r="32" spans="1:16" s="435" customFormat="1" ht="38.25">
      <c r="A32" s="438"/>
      <c r="B32" s="432" t="s">
        <v>55</v>
      </c>
      <c r="C32" s="496">
        <v>13</v>
      </c>
      <c r="D32" s="496">
        <v>16</v>
      </c>
      <c r="E32" s="496">
        <v>11</v>
      </c>
      <c r="F32" s="496">
        <v>14</v>
      </c>
      <c r="G32" s="477"/>
      <c r="H32" s="477"/>
      <c r="I32" s="477"/>
      <c r="J32" s="477"/>
      <c r="K32" s="477"/>
      <c r="L32" s="477"/>
      <c r="M32" s="477"/>
      <c r="N32" s="477"/>
      <c r="O32" s="477"/>
      <c r="P32" s="477"/>
    </row>
    <row r="33" spans="1:16" ht="38.25">
      <c r="A33" s="8"/>
      <c r="B33" s="33" t="s">
        <v>97</v>
      </c>
      <c r="C33" s="429">
        <v>35</v>
      </c>
      <c r="D33" s="429">
        <v>47</v>
      </c>
      <c r="E33" s="429">
        <v>26</v>
      </c>
      <c r="F33" s="429">
        <v>35</v>
      </c>
      <c r="G33" s="434"/>
      <c r="H33" s="434"/>
      <c r="I33" s="434"/>
      <c r="J33" s="434"/>
      <c r="K33" s="434"/>
      <c r="L33" s="434"/>
      <c r="M33" s="434"/>
      <c r="N33" s="434"/>
      <c r="O33" s="434"/>
      <c r="P33" s="434"/>
    </row>
    <row r="34" spans="1:16" ht="38.25">
      <c r="A34" s="8"/>
      <c r="B34" s="33" t="s">
        <v>340</v>
      </c>
      <c r="C34" s="429">
        <v>37</v>
      </c>
      <c r="D34" s="429">
        <v>50</v>
      </c>
      <c r="E34" s="429">
        <v>26</v>
      </c>
      <c r="F34" s="429">
        <v>35</v>
      </c>
      <c r="G34" s="434"/>
      <c r="H34" s="434"/>
      <c r="I34" s="434"/>
      <c r="J34" s="434"/>
      <c r="K34" s="434"/>
      <c r="L34" s="434"/>
      <c r="M34" s="434"/>
      <c r="N34" s="434"/>
      <c r="O34" s="434"/>
      <c r="P34" s="434"/>
    </row>
    <row r="35" spans="1:16" ht="38.25">
      <c r="A35" s="8"/>
      <c r="B35" s="33" t="s">
        <v>341</v>
      </c>
      <c r="C35" s="429">
        <v>40</v>
      </c>
      <c r="D35" s="429">
        <v>54</v>
      </c>
      <c r="E35" s="429">
        <v>26</v>
      </c>
      <c r="F35" s="429">
        <v>35</v>
      </c>
      <c r="G35" s="434"/>
      <c r="H35" s="434"/>
      <c r="I35" s="434"/>
      <c r="J35" s="434"/>
      <c r="K35" s="434"/>
      <c r="L35" s="434"/>
      <c r="M35" s="434"/>
      <c r="N35" s="434"/>
      <c r="O35" s="434"/>
      <c r="P35" s="434"/>
    </row>
    <row r="36" spans="1:16" ht="38.25">
      <c r="A36" s="8"/>
      <c r="B36" s="33" t="s">
        <v>342</v>
      </c>
      <c r="C36" s="429">
        <v>43</v>
      </c>
      <c r="D36" s="429">
        <v>58</v>
      </c>
      <c r="E36" s="429">
        <v>26</v>
      </c>
      <c r="F36" s="429">
        <v>35</v>
      </c>
      <c r="G36" s="434"/>
      <c r="H36" s="434"/>
      <c r="I36" s="434"/>
      <c r="J36" s="434"/>
      <c r="K36" s="434"/>
      <c r="L36" s="434"/>
      <c r="M36" s="434"/>
      <c r="N36" s="434"/>
      <c r="O36" s="434"/>
      <c r="P36" s="434"/>
    </row>
    <row r="37" spans="1:16" ht="38.25">
      <c r="A37" s="8"/>
      <c r="B37" s="26" t="s">
        <v>335</v>
      </c>
      <c r="C37" s="429">
        <v>26</v>
      </c>
      <c r="D37" s="429">
        <v>35</v>
      </c>
      <c r="E37" s="429">
        <v>26</v>
      </c>
      <c r="F37" s="429">
        <v>35</v>
      </c>
      <c r="G37" s="434"/>
      <c r="H37" s="434"/>
      <c r="I37" s="434"/>
      <c r="J37" s="434"/>
      <c r="K37" s="434"/>
      <c r="L37" s="434"/>
      <c r="M37" s="434"/>
      <c r="N37" s="434"/>
      <c r="O37" s="434"/>
      <c r="P37" s="434"/>
    </row>
    <row r="38" spans="1:16" ht="38.25">
      <c r="A38" s="8"/>
      <c r="B38" s="26" t="s">
        <v>429</v>
      </c>
      <c r="C38" s="496">
        <v>10</v>
      </c>
      <c r="D38" s="496">
        <v>11</v>
      </c>
      <c r="E38" s="496">
        <v>8</v>
      </c>
      <c r="F38" s="496">
        <v>9</v>
      </c>
      <c r="G38" s="434"/>
      <c r="H38" s="434"/>
      <c r="I38" s="434"/>
      <c r="J38" s="434"/>
      <c r="K38" s="434"/>
      <c r="L38" s="434"/>
      <c r="M38" s="434"/>
      <c r="N38" s="434"/>
      <c r="O38" s="434"/>
      <c r="P38" s="434"/>
    </row>
    <row r="39" spans="1:16" ht="38.25">
      <c r="A39" s="8"/>
      <c r="B39" s="26" t="s">
        <v>334</v>
      </c>
      <c r="C39" s="496">
        <v>8</v>
      </c>
      <c r="D39" s="496">
        <v>9</v>
      </c>
      <c r="E39" s="496">
        <v>8</v>
      </c>
      <c r="F39" s="496">
        <v>9</v>
      </c>
      <c r="G39" s="434"/>
      <c r="H39" s="434"/>
      <c r="I39" s="434"/>
      <c r="J39" s="434"/>
      <c r="K39" s="434"/>
      <c r="L39" s="434"/>
      <c r="M39" s="434"/>
      <c r="N39" s="434"/>
      <c r="O39" s="434"/>
      <c r="P39" s="434"/>
    </row>
    <row r="40" spans="1:16" ht="38.25">
      <c r="A40" s="8"/>
      <c r="B40" s="164" t="s">
        <v>13</v>
      </c>
      <c r="C40" s="496">
        <v>4.5</v>
      </c>
      <c r="D40" s="496">
        <v>5</v>
      </c>
      <c r="E40" s="496">
        <v>4.5</v>
      </c>
      <c r="F40" s="496">
        <v>5</v>
      </c>
      <c r="G40" s="434"/>
      <c r="H40" s="434"/>
      <c r="I40" s="434"/>
      <c r="J40" s="434"/>
      <c r="K40" s="434"/>
      <c r="L40" s="434"/>
      <c r="M40" s="434"/>
      <c r="N40" s="434"/>
      <c r="O40" s="434"/>
      <c r="P40" s="434"/>
    </row>
    <row r="41" spans="1:16" ht="45" customHeight="1">
      <c r="A41" s="8"/>
      <c r="B41" s="27" t="s">
        <v>426</v>
      </c>
      <c r="C41" s="429">
        <v>8.8</v>
      </c>
      <c r="D41" s="429">
        <v>11</v>
      </c>
      <c r="E41" s="429">
        <v>7</v>
      </c>
      <c r="F41" s="429">
        <v>9</v>
      </c>
      <c r="G41" s="434"/>
      <c r="H41" s="434"/>
      <c r="I41" s="434"/>
      <c r="J41" s="434"/>
      <c r="K41" s="434"/>
      <c r="L41" s="434"/>
      <c r="M41" s="434"/>
      <c r="N41" s="434"/>
      <c r="O41" s="434"/>
      <c r="P41" s="434"/>
    </row>
    <row r="42" spans="1:16" ht="38.25">
      <c r="A42" s="8"/>
      <c r="B42" s="27" t="s">
        <v>427</v>
      </c>
      <c r="C42" s="429">
        <v>9.3</v>
      </c>
      <c r="D42" s="429">
        <v>12</v>
      </c>
      <c r="E42" s="429">
        <v>7</v>
      </c>
      <c r="F42" s="429">
        <v>9</v>
      </c>
      <c r="G42" s="434"/>
      <c r="H42" s="434"/>
      <c r="I42" s="434"/>
      <c r="J42" s="434"/>
      <c r="K42" s="434"/>
      <c r="L42" s="434"/>
      <c r="M42" s="434"/>
      <c r="N42" s="434"/>
      <c r="O42" s="434"/>
      <c r="P42" s="434"/>
    </row>
    <row r="43" spans="1:16" ht="38.25">
      <c r="A43" s="8"/>
      <c r="B43" s="27" t="s">
        <v>333</v>
      </c>
      <c r="C43" s="429">
        <v>7</v>
      </c>
      <c r="D43" s="429">
        <v>9</v>
      </c>
      <c r="E43" s="429">
        <v>7</v>
      </c>
      <c r="F43" s="429">
        <v>9</v>
      </c>
      <c r="G43" s="434"/>
      <c r="H43" s="434"/>
      <c r="I43" s="434"/>
      <c r="J43" s="434"/>
      <c r="K43" s="434"/>
      <c r="L43" s="434"/>
      <c r="M43" s="434"/>
      <c r="N43" s="434"/>
      <c r="O43" s="434"/>
      <c r="P43" s="434"/>
    </row>
    <row r="44" spans="1:16" ht="38.25">
      <c r="A44" s="8"/>
      <c r="B44" s="83" t="s">
        <v>473</v>
      </c>
      <c r="C44" s="429">
        <v>49</v>
      </c>
      <c r="D44" s="429">
        <v>65</v>
      </c>
      <c r="E44" s="429">
        <v>39</v>
      </c>
      <c r="F44" s="429">
        <v>52</v>
      </c>
      <c r="G44" s="434"/>
      <c r="H44" s="434"/>
      <c r="I44" s="434"/>
      <c r="J44" s="434"/>
      <c r="K44" s="434"/>
      <c r="L44" s="434"/>
      <c r="M44" s="434"/>
      <c r="N44" s="434"/>
      <c r="O44" s="434"/>
      <c r="P44" s="434"/>
    </row>
    <row r="45" spans="1:16" ht="38.25">
      <c r="A45" s="8"/>
      <c r="B45" s="83" t="s">
        <v>474</v>
      </c>
      <c r="C45" s="429">
        <v>52</v>
      </c>
      <c r="D45" s="429">
        <v>69</v>
      </c>
      <c r="E45" s="429">
        <v>39</v>
      </c>
      <c r="F45" s="429">
        <v>52</v>
      </c>
      <c r="G45" s="434"/>
      <c r="H45" s="434"/>
      <c r="I45" s="434"/>
      <c r="J45" s="434"/>
      <c r="K45" s="434"/>
      <c r="L45" s="434"/>
      <c r="M45" s="434"/>
      <c r="N45" s="434"/>
      <c r="O45" s="434"/>
      <c r="P45" s="434"/>
    </row>
    <row r="46" spans="1:16" ht="38.25">
      <c r="A46" s="8"/>
      <c r="B46" s="65" t="s">
        <v>337</v>
      </c>
      <c r="C46" s="429">
        <v>39</v>
      </c>
      <c r="D46" s="429">
        <v>52</v>
      </c>
      <c r="E46" s="429">
        <v>39</v>
      </c>
      <c r="F46" s="429">
        <v>52</v>
      </c>
      <c r="G46" s="434"/>
      <c r="H46" s="434"/>
      <c r="I46" s="434"/>
      <c r="J46" s="434"/>
      <c r="K46" s="434"/>
      <c r="L46" s="434"/>
      <c r="M46" s="434"/>
      <c r="N46" s="434"/>
      <c r="O46" s="434"/>
      <c r="P46" s="434"/>
    </row>
    <row r="47" spans="1:16" ht="38.25">
      <c r="A47" s="8"/>
      <c r="B47" s="164" t="s">
        <v>20</v>
      </c>
      <c r="C47" s="496">
        <v>8</v>
      </c>
      <c r="D47" s="496">
        <v>9</v>
      </c>
      <c r="E47" s="496">
        <v>8</v>
      </c>
      <c r="F47" s="496">
        <v>9</v>
      </c>
      <c r="G47" s="434"/>
      <c r="H47" s="434"/>
      <c r="I47" s="434"/>
      <c r="J47" s="434"/>
      <c r="K47" s="434"/>
      <c r="L47" s="434"/>
      <c r="M47" s="434"/>
      <c r="N47" s="434"/>
      <c r="O47" s="434"/>
      <c r="P47" s="434"/>
    </row>
    <row r="48" spans="1:16" ht="38.25">
      <c r="A48" s="8"/>
      <c r="B48" s="31" t="s">
        <v>56</v>
      </c>
      <c r="C48" s="496">
        <v>3.5</v>
      </c>
      <c r="D48" s="496">
        <v>4.5</v>
      </c>
      <c r="E48" s="496">
        <v>3.5</v>
      </c>
      <c r="F48" s="496">
        <v>4.5</v>
      </c>
      <c r="G48" s="434"/>
      <c r="H48" s="434"/>
      <c r="I48" s="434"/>
      <c r="J48" s="434"/>
      <c r="K48" s="434"/>
      <c r="L48" s="434"/>
      <c r="M48" s="434"/>
      <c r="N48" s="434"/>
      <c r="O48" s="434"/>
      <c r="P48" s="434"/>
    </row>
    <row r="49" spans="1:16" ht="38.25">
      <c r="A49" s="10" t="s">
        <v>250</v>
      </c>
      <c r="B49" s="161" t="s">
        <v>78</v>
      </c>
      <c r="C49" s="491"/>
      <c r="D49" s="491"/>
      <c r="E49" s="476">
        <v>165</v>
      </c>
      <c r="F49" s="476">
        <v>200</v>
      </c>
      <c r="G49" s="434">
        <v>8.3</v>
      </c>
      <c r="H49" s="434">
        <v>10.03</v>
      </c>
      <c r="I49" s="434">
        <v>9.06</v>
      </c>
      <c r="J49" s="434">
        <v>10.46</v>
      </c>
      <c r="K49" s="434">
        <v>25.92</v>
      </c>
      <c r="L49" s="434">
        <v>31.57</v>
      </c>
      <c r="M49" s="434">
        <v>218</v>
      </c>
      <c r="N49" s="434">
        <v>261</v>
      </c>
      <c r="O49" s="434">
        <v>3.2</v>
      </c>
      <c r="P49" s="434">
        <v>4.02</v>
      </c>
    </row>
    <row r="50" spans="1:16" ht="38.25">
      <c r="A50" s="8"/>
      <c r="B50" s="91" t="s">
        <v>55</v>
      </c>
      <c r="C50" s="496">
        <v>36</v>
      </c>
      <c r="D50" s="496">
        <v>42</v>
      </c>
      <c r="E50" s="496">
        <v>31</v>
      </c>
      <c r="F50" s="496">
        <v>37</v>
      </c>
      <c r="G50" s="434"/>
      <c r="H50" s="434"/>
      <c r="I50" s="434"/>
      <c r="J50" s="434"/>
      <c r="K50" s="434"/>
      <c r="L50" s="434"/>
      <c r="M50" s="434"/>
      <c r="N50" s="434"/>
      <c r="O50" s="434"/>
      <c r="P50" s="434"/>
    </row>
    <row r="51" spans="1:16" ht="38.25">
      <c r="A51" s="8"/>
      <c r="B51" s="164" t="s">
        <v>95</v>
      </c>
      <c r="C51" s="452">
        <v>37</v>
      </c>
      <c r="D51" s="452">
        <v>45</v>
      </c>
      <c r="E51" s="452">
        <v>37</v>
      </c>
      <c r="F51" s="452">
        <v>45</v>
      </c>
      <c r="G51" s="434"/>
      <c r="H51" s="434"/>
      <c r="I51" s="434"/>
      <c r="J51" s="434"/>
      <c r="K51" s="434"/>
      <c r="L51" s="434"/>
      <c r="M51" s="434"/>
      <c r="N51" s="434"/>
      <c r="O51" s="434"/>
      <c r="P51" s="434"/>
    </row>
    <row r="52" spans="1:16" ht="38.25">
      <c r="A52" s="8"/>
      <c r="B52" s="26" t="s">
        <v>429</v>
      </c>
      <c r="C52" s="496">
        <v>12</v>
      </c>
      <c r="D52" s="496">
        <v>14</v>
      </c>
      <c r="E52" s="496">
        <v>10</v>
      </c>
      <c r="F52" s="496">
        <v>12</v>
      </c>
      <c r="G52" s="434"/>
      <c r="H52" s="434"/>
      <c r="I52" s="434"/>
      <c r="J52" s="434"/>
      <c r="K52" s="434"/>
      <c r="L52" s="434"/>
      <c r="M52" s="434"/>
      <c r="N52" s="434"/>
      <c r="O52" s="434"/>
      <c r="P52" s="434"/>
    </row>
    <row r="53" spans="1:16" ht="38.25">
      <c r="A53" s="8"/>
      <c r="B53" s="26" t="s">
        <v>334</v>
      </c>
      <c r="C53" s="496">
        <v>10</v>
      </c>
      <c r="D53" s="496">
        <v>12</v>
      </c>
      <c r="E53" s="496">
        <v>10</v>
      </c>
      <c r="F53" s="496">
        <v>12</v>
      </c>
      <c r="G53" s="434"/>
      <c r="H53" s="434"/>
      <c r="I53" s="434"/>
      <c r="J53" s="434"/>
      <c r="K53" s="434"/>
      <c r="L53" s="434"/>
      <c r="M53" s="434"/>
      <c r="N53" s="434"/>
      <c r="O53" s="434"/>
      <c r="P53" s="434"/>
    </row>
    <row r="54" spans="1:16" ht="38.25">
      <c r="A54" s="8"/>
      <c r="B54" s="164" t="s">
        <v>94</v>
      </c>
      <c r="C54" s="496">
        <v>4.5</v>
      </c>
      <c r="D54" s="496">
        <v>5</v>
      </c>
      <c r="E54" s="496">
        <v>4.5</v>
      </c>
      <c r="F54" s="496">
        <v>5</v>
      </c>
      <c r="G54" s="434"/>
      <c r="H54" s="434"/>
      <c r="I54" s="434"/>
      <c r="J54" s="434"/>
      <c r="K54" s="434"/>
      <c r="L54" s="434"/>
      <c r="M54" s="434"/>
      <c r="N54" s="434"/>
      <c r="O54" s="434"/>
      <c r="P54" s="434"/>
    </row>
    <row r="55" spans="1:16" ht="45.75" customHeight="1">
      <c r="A55" s="8"/>
      <c r="B55" s="27" t="s">
        <v>426</v>
      </c>
      <c r="C55" s="429">
        <v>12.5</v>
      </c>
      <c r="D55" s="429">
        <v>14</v>
      </c>
      <c r="E55" s="429">
        <v>10</v>
      </c>
      <c r="F55" s="429">
        <v>12</v>
      </c>
      <c r="G55" s="434"/>
      <c r="H55" s="434"/>
      <c r="I55" s="434"/>
      <c r="J55" s="434"/>
      <c r="K55" s="434"/>
      <c r="L55" s="434"/>
      <c r="M55" s="434"/>
      <c r="N55" s="434"/>
      <c r="O55" s="434"/>
      <c r="P55" s="434"/>
    </row>
    <row r="56" spans="1:16" ht="38.25">
      <c r="A56" s="8"/>
      <c r="B56" s="27" t="s">
        <v>427</v>
      </c>
      <c r="C56" s="429">
        <v>13.3</v>
      </c>
      <c r="D56" s="429">
        <v>15</v>
      </c>
      <c r="E56" s="429">
        <v>10</v>
      </c>
      <c r="F56" s="429">
        <v>12</v>
      </c>
      <c r="G56" s="434"/>
      <c r="H56" s="434"/>
      <c r="I56" s="434"/>
      <c r="J56" s="434"/>
      <c r="K56" s="434"/>
      <c r="L56" s="434"/>
      <c r="M56" s="434"/>
      <c r="N56" s="434"/>
      <c r="O56" s="434"/>
      <c r="P56" s="434"/>
    </row>
    <row r="57" spans="1:16" ht="38.25">
      <c r="A57" s="8"/>
      <c r="B57" s="27" t="s">
        <v>333</v>
      </c>
      <c r="C57" s="429">
        <v>10</v>
      </c>
      <c r="D57" s="429">
        <v>12</v>
      </c>
      <c r="E57" s="429">
        <v>10</v>
      </c>
      <c r="F57" s="429">
        <v>12</v>
      </c>
      <c r="G57" s="434"/>
      <c r="H57" s="434"/>
      <c r="I57" s="434"/>
      <c r="J57" s="434"/>
      <c r="K57" s="434"/>
      <c r="L57" s="434"/>
      <c r="M57" s="434"/>
      <c r="N57" s="434"/>
      <c r="O57" s="434"/>
      <c r="P57" s="434"/>
    </row>
    <row r="58" spans="1:16" ht="38.25">
      <c r="A58" s="8"/>
      <c r="B58" s="164" t="s">
        <v>21</v>
      </c>
      <c r="C58" s="496">
        <v>3</v>
      </c>
      <c r="D58" s="496">
        <v>4</v>
      </c>
      <c r="E58" s="496">
        <v>3</v>
      </c>
      <c r="F58" s="496">
        <v>4</v>
      </c>
      <c r="G58" s="434"/>
      <c r="H58" s="434"/>
      <c r="I58" s="434"/>
      <c r="J58" s="434"/>
      <c r="K58" s="434"/>
      <c r="L58" s="434"/>
      <c r="M58" s="434"/>
      <c r="N58" s="434"/>
      <c r="O58" s="434"/>
      <c r="P58" s="434"/>
    </row>
    <row r="59" spans="1:16" ht="38.25">
      <c r="A59" s="10" t="s">
        <v>251</v>
      </c>
      <c r="B59" s="165" t="s">
        <v>42</v>
      </c>
      <c r="C59" s="491"/>
      <c r="D59" s="491"/>
      <c r="E59" s="476">
        <v>150</v>
      </c>
      <c r="F59" s="476">
        <v>200</v>
      </c>
      <c r="G59" s="477">
        <v>0.57</v>
      </c>
      <c r="H59" s="477">
        <v>0.73</v>
      </c>
      <c r="I59" s="477">
        <v>0</v>
      </c>
      <c r="J59" s="477">
        <v>0</v>
      </c>
      <c r="K59" s="477">
        <v>16.03</v>
      </c>
      <c r="L59" s="477">
        <v>20.67</v>
      </c>
      <c r="M59" s="477">
        <v>66</v>
      </c>
      <c r="N59" s="477">
        <v>85</v>
      </c>
      <c r="O59" s="477">
        <v>0.44</v>
      </c>
      <c r="P59" s="477">
        <v>0.56</v>
      </c>
    </row>
    <row r="60" spans="1:16" ht="38.25">
      <c r="A60" s="8"/>
      <c r="B60" s="166" t="s">
        <v>18</v>
      </c>
      <c r="C60" s="429">
        <v>11</v>
      </c>
      <c r="D60" s="429">
        <v>14</v>
      </c>
      <c r="E60" s="429">
        <v>11</v>
      </c>
      <c r="F60" s="429">
        <v>14</v>
      </c>
      <c r="G60" s="434"/>
      <c r="H60" s="434"/>
      <c r="I60" s="434"/>
      <c r="J60" s="434"/>
      <c r="K60" s="434"/>
      <c r="L60" s="434"/>
      <c r="M60" s="434"/>
      <c r="N60" s="434"/>
      <c r="O60" s="434"/>
      <c r="P60" s="434"/>
    </row>
    <row r="61" spans="1:16" ht="38.25">
      <c r="A61" s="8"/>
      <c r="B61" s="166" t="s">
        <v>24</v>
      </c>
      <c r="C61" s="429">
        <v>10</v>
      </c>
      <c r="D61" s="429">
        <v>13</v>
      </c>
      <c r="E61" s="429">
        <v>10</v>
      </c>
      <c r="F61" s="429">
        <v>13</v>
      </c>
      <c r="G61" s="434"/>
      <c r="H61" s="434"/>
      <c r="I61" s="434"/>
      <c r="J61" s="434"/>
      <c r="K61" s="434"/>
      <c r="L61" s="434"/>
      <c r="M61" s="434"/>
      <c r="N61" s="434"/>
      <c r="O61" s="434"/>
      <c r="P61" s="434"/>
    </row>
    <row r="62" spans="1:16" ht="38.25">
      <c r="A62" s="10" t="s">
        <v>253</v>
      </c>
      <c r="B62" s="161" t="s">
        <v>32</v>
      </c>
      <c r="C62" s="491">
        <v>40</v>
      </c>
      <c r="D62" s="491">
        <v>50</v>
      </c>
      <c r="E62" s="476">
        <v>40</v>
      </c>
      <c r="F62" s="476">
        <v>50</v>
      </c>
      <c r="G62" s="492">
        <v>1.64</v>
      </c>
      <c r="H62" s="492">
        <v>2.3</v>
      </c>
      <c r="I62" s="492">
        <v>0.48</v>
      </c>
      <c r="J62" s="492">
        <v>0.6</v>
      </c>
      <c r="K62" s="492">
        <v>13.36</v>
      </c>
      <c r="L62" s="492">
        <v>16.7</v>
      </c>
      <c r="M62" s="492">
        <f>G62*4+I62*9+K62*4</f>
        <v>64.32</v>
      </c>
      <c r="N62" s="492">
        <f>H62*4+J62*9+L62*4</f>
        <v>81.39999999999999</v>
      </c>
      <c r="O62" s="492">
        <v>0</v>
      </c>
      <c r="P62" s="492">
        <v>0</v>
      </c>
    </row>
    <row r="63" spans="1:16" ht="38.25">
      <c r="A63" s="8"/>
      <c r="B63" s="161" t="s">
        <v>25</v>
      </c>
      <c r="C63" s="491"/>
      <c r="D63" s="491"/>
      <c r="E63" s="479">
        <f aca="true" t="shared" si="2" ref="E63:P63">E23+E31+E49+E59+E62</f>
        <v>550</v>
      </c>
      <c r="F63" s="479">
        <f t="shared" si="2"/>
        <v>710</v>
      </c>
      <c r="G63" s="479">
        <f t="shared" si="2"/>
        <v>14.860000000000001</v>
      </c>
      <c r="H63" s="479">
        <f t="shared" si="2"/>
        <v>18.91</v>
      </c>
      <c r="I63" s="479">
        <f t="shared" si="2"/>
        <v>19.71</v>
      </c>
      <c r="J63" s="479">
        <f t="shared" si="2"/>
        <v>23.78</v>
      </c>
      <c r="K63" s="479">
        <f t="shared" si="2"/>
        <v>63.980000000000004</v>
      </c>
      <c r="L63" s="479">
        <f t="shared" si="2"/>
        <v>80.85000000000001</v>
      </c>
      <c r="M63" s="479">
        <f t="shared" si="2"/>
        <v>511.16</v>
      </c>
      <c r="N63" s="479">
        <f t="shared" si="2"/>
        <v>636.2099999999999</v>
      </c>
      <c r="O63" s="479">
        <f t="shared" si="2"/>
        <v>18.330000000000002</v>
      </c>
      <c r="P63" s="479">
        <f t="shared" si="2"/>
        <v>24.54</v>
      </c>
    </row>
    <row r="64" spans="1:16" ht="38.25">
      <c r="A64" s="8"/>
      <c r="B64" s="158" t="s">
        <v>26</v>
      </c>
      <c r="C64" s="347"/>
      <c r="D64" s="347"/>
      <c r="E64" s="496"/>
      <c r="F64" s="347"/>
      <c r="G64" s="434"/>
      <c r="H64" s="434"/>
      <c r="I64" s="434"/>
      <c r="J64" s="434"/>
      <c r="K64" s="434"/>
      <c r="L64" s="434"/>
      <c r="M64" s="434"/>
      <c r="N64" s="434"/>
      <c r="O64" s="434"/>
      <c r="P64" s="434"/>
    </row>
    <row r="65" spans="1:16" ht="52.5" customHeight="1">
      <c r="A65" s="10" t="s">
        <v>252</v>
      </c>
      <c r="B65" s="165" t="s">
        <v>470</v>
      </c>
      <c r="C65" s="491"/>
      <c r="D65" s="491"/>
      <c r="E65" s="476">
        <v>260</v>
      </c>
      <c r="F65" s="476">
        <v>280</v>
      </c>
      <c r="G65" s="434">
        <v>11.5</v>
      </c>
      <c r="H65" s="434">
        <v>12.4</v>
      </c>
      <c r="I65" s="434">
        <v>8.08</v>
      </c>
      <c r="J65" s="434">
        <v>8.7</v>
      </c>
      <c r="K65" s="434">
        <v>16.02</v>
      </c>
      <c r="L65" s="434">
        <v>17.25</v>
      </c>
      <c r="M65" s="434">
        <f>G65*4+I65*9+K65*4</f>
        <v>182.8</v>
      </c>
      <c r="N65" s="434">
        <f>H65*4+J65*9+L65*4</f>
        <v>196.9</v>
      </c>
      <c r="O65" s="434">
        <v>10.61</v>
      </c>
      <c r="P65" s="434">
        <v>11.43</v>
      </c>
    </row>
    <row r="66" spans="1:16" ht="38.25">
      <c r="A66" s="8"/>
      <c r="B66" s="33" t="s">
        <v>97</v>
      </c>
      <c r="C66" s="429">
        <v>149</v>
      </c>
      <c r="D66" s="429">
        <v>160</v>
      </c>
      <c r="E66" s="429">
        <v>112</v>
      </c>
      <c r="F66" s="429">
        <v>121</v>
      </c>
      <c r="G66" s="434"/>
      <c r="H66" s="434"/>
      <c r="I66" s="434"/>
      <c r="J66" s="434"/>
      <c r="K66" s="434"/>
      <c r="L66" s="434"/>
      <c r="M66" s="434"/>
      <c r="N66" s="434"/>
      <c r="O66" s="434"/>
      <c r="P66" s="434"/>
    </row>
    <row r="67" spans="1:16" ht="38.25">
      <c r="A67" s="8"/>
      <c r="B67" s="33" t="s">
        <v>340</v>
      </c>
      <c r="C67" s="429">
        <v>160</v>
      </c>
      <c r="D67" s="429">
        <v>172</v>
      </c>
      <c r="E67" s="429">
        <v>112</v>
      </c>
      <c r="F67" s="429">
        <v>121</v>
      </c>
      <c r="G67" s="434"/>
      <c r="H67" s="434"/>
      <c r="I67" s="434"/>
      <c r="J67" s="434"/>
      <c r="K67" s="434"/>
      <c r="L67" s="434"/>
      <c r="M67" s="434"/>
      <c r="N67" s="434"/>
      <c r="O67" s="434"/>
      <c r="P67" s="434"/>
    </row>
    <row r="68" spans="1:16" ht="38.25">
      <c r="A68" s="8"/>
      <c r="B68" s="33" t="s">
        <v>341</v>
      </c>
      <c r="C68" s="429">
        <v>173</v>
      </c>
      <c r="D68" s="429">
        <v>186</v>
      </c>
      <c r="E68" s="429">
        <v>112</v>
      </c>
      <c r="F68" s="429">
        <v>121</v>
      </c>
      <c r="G68" s="434" t="s">
        <v>485</v>
      </c>
      <c r="H68" s="434"/>
      <c r="I68" s="434"/>
      <c r="J68" s="434"/>
      <c r="K68" s="434"/>
      <c r="L68" s="434"/>
      <c r="M68" s="434"/>
      <c r="N68" s="434"/>
      <c r="O68" s="434"/>
      <c r="P68" s="434"/>
    </row>
    <row r="69" spans="1:16" ht="38.25">
      <c r="A69" s="8"/>
      <c r="B69" s="33" t="s">
        <v>342</v>
      </c>
      <c r="C69" s="429">
        <v>187</v>
      </c>
      <c r="D69" s="429">
        <v>201</v>
      </c>
      <c r="E69" s="429">
        <v>112</v>
      </c>
      <c r="F69" s="429">
        <v>121</v>
      </c>
      <c r="G69" s="434"/>
      <c r="H69" s="434"/>
      <c r="I69" s="434"/>
      <c r="J69" s="434"/>
      <c r="K69" s="434"/>
      <c r="L69" s="434"/>
      <c r="M69" s="434"/>
      <c r="N69" s="434"/>
      <c r="O69" s="434"/>
      <c r="P69" s="434"/>
    </row>
    <row r="70" spans="1:16" ht="38.25">
      <c r="A70" s="8"/>
      <c r="B70" s="26" t="s">
        <v>335</v>
      </c>
      <c r="C70" s="496">
        <v>112</v>
      </c>
      <c r="D70" s="496">
        <v>121</v>
      </c>
      <c r="E70" s="496">
        <v>112</v>
      </c>
      <c r="F70" s="496">
        <v>121</v>
      </c>
      <c r="G70" s="434"/>
      <c r="H70" s="434"/>
      <c r="I70" s="434"/>
      <c r="J70" s="434"/>
      <c r="K70" s="434"/>
      <c r="L70" s="434"/>
      <c r="M70" s="434"/>
      <c r="N70" s="434"/>
      <c r="O70" s="434"/>
      <c r="P70" s="434"/>
    </row>
    <row r="71" spans="1:16" ht="38.25">
      <c r="A71" s="8"/>
      <c r="B71" s="26" t="s">
        <v>429</v>
      </c>
      <c r="C71" s="496">
        <v>6</v>
      </c>
      <c r="D71" s="496">
        <v>7</v>
      </c>
      <c r="E71" s="452">
        <v>5</v>
      </c>
      <c r="F71" s="452">
        <v>6</v>
      </c>
      <c r="G71" s="434"/>
      <c r="H71" s="434"/>
      <c r="I71" s="434"/>
      <c r="J71" s="434"/>
      <c r="K71" s="434"/>
      <c r="L71" s="434"/>
      <c r="M71" s="434"/>
      <c r="N71" s="434"/>
      <c r="O71" s="434"/>
      <c r="P71" s="434"/>
    </row>
    <row r="72" spans="1:16" ht="38.25">
      <c r="A72" s="8"/>
      <c r="B72" s="26" t="s">
        <v>334</v>
      </c>
      <c r="C72" s="496">
        <v>5</v>
      </c>
      <c r="D72" s="496">
        <v>6</v>
      </c>
      <c r="E72" s="452">
        <v>5</v>
      </c>
      <c r="F72" s="452">
        <v>6</v>
      </c>
      <c r="G72" s="434"/>
      <c r="H72" s="434"/>
      <c r="I72" s="434"/>
      <c r="J72" s="434"/>
      <c r="K72" s="434"/>
      <c r="L72" s="434"/>
      <c r="M72" s="434"/>
      <c r="N72" s="434"/>
      <c r="O72" s="434"/>
      <c r="P72" s="434"/>
    </row>
    <row r="73" spans="1:16" ht="38.25">
      <c r="A73" s="8"/>
      <c r="B73" s="167" t="s">
        <v>12</v>
      </c>
      <c r="C73" s="429">
        <v>4.3</v>
      </c>
      <c r="D73" s="429">
        <v>5.4</v>
      </c>
      <c r="E73" s="452">
        <v>4</v>
      </c>
      <c r="F73" s="452">
        <v>5</v>
      </c>
      <c r="G73" s="434"/>
      <c r="H73" s="434"/>
      <c r="I73" s="434"/>
      <c r="J73" s="434"/>
      <c r="K73" s="434"/>
      <c r="L73" s="434"/>
      <c r="M73" s="434"/>
      <c r="N73" s="434"/>
      <c r="O73" s="434"/>
      <c r="P73" s="434"/>
    </row>
    <row r="74" spans="1:16" ht="38.25">
      <c r="A74" s="8"/>
      <c r="B74" s="31" t="s">
        <v>480</v>
      </c>
      <c r="C74" s="496">
        <v>104</v>
      </c>
      <c r="D74" s="496">
        <v>112</v>
      </c>
      <c r="E74" s="496">
        <v>98</v>
      </c>
      <c r="F74" s="496">
        <v>105</v>
      </c>
      <c r="G74" s="434"/>
      <c r="H74" s="434"/>
      <c r="I74" s="434"/>
      <c r="J74" s="434"/>
      <c r="K74" s="434"/>
      <c r="L74" s="434"/>
      <c r="M74" s="434"/>
      <c r="N74" s="434"/>
      <c r="O74" s="434"/>
      <c r="P74" s="434"/>
    </row>
    <row r="75" spans="1:16" ht="38.25">
      <c r="A75" s="8"/>
      <c r="B75" s="167" t="s">
        <v>94</v>
      </c>
      <c r="C75" s="429">
        <v>4.5</v>
      </c>
      <c r="D75" s="429">
        <v>5</v>
      </c>
      <c r="E75" s="452">
        <v>4.5</v>
      </c>
      <c r="F75" s="452">
        <v>5</v>
      </c>
      <c r="G75" s="434"/>
      <c r="H75" s="434"/>
      <c r="I75" s="434"/>
      <c r="J75" s="434"/>
      <c r="K75" s="434"/>
      <c r="L75" s="434"/>
      <c r="M75" s="434"/>
      <c r="N75" s="434"/>
      <c r="O75" s="434"/>
      <c r="P75" s="434"/>
    </row>
    <row r="76" spans="1:16" ht="38.25">
      <c r="A76" s="8"/>
      <c r="B76" s="167" t="s">
        <v>13</v>
      </c>
      <c r="C76" s="429">
        <v>0.3</v>
      </c>
      <c r="D76" s="429">
        <v>0.4</v>
      </c>
      <c r="E76" s="452">
        <v>0.3</v>
      </c>
      <c r="F76" s="347">
        <v>0.4</v>
      </c>
      <c r="G76" s="434"/>
      <c r="H76" s="434"/>
      <c r="I76" s="434"/>
      <c r="J76" s="434"/>
      <c r="K76" s="434"/>
      <c r="L76" s="434"/>
      <c r="M76" s="434"/>
      <c r="N76" s="434"/>
      <c r="O76" s="434"/>
      <c r="P76" s="434"/>
    </row>
    <row r="77" spans="1:16" ht="38.25">
      <c r="A77" s="8"/>
      <c r="B77" s="167" t="s">
        <v>23</v>
      </c>
      <c r="C77" s="429">
        <v>0.3</v>
      </c>
      <c r="D77" s="429">
        <v>0.4</v>
      </c>
      <c r="E77" s="452">
        <v>0.3</v>
      </c>
      <c r="F77" s="452">
        <v>0.4</v>
      </c>
      <c r="G77" s="434"/>
      <c r="H77" s="434"/>
      <c r="I77" s="434"/>
      <c r="J77" s="434"/>
      <c r="K77" s="434"/>
      <c r="L77" s="434"/>
      <c r="M77" s="434"/>
      <c r="N77" s="434"/>
      <c r="O77" s="434"/>
      <c r="P77" s="434"/>
    </row>
    <row r="78" spans="1:16" ht="38.25">
      <c r="A78" s="10" t="s">
        <v>254</v>
      </c>
      <c r="B78" s="29" t="s">
        <v>367</v>
      </c>
      <c r="C78" s="491"/>
      <c r="D78" s="491"/>
      <c r="E78" s="476">
        <v>180</v>
      </c>
      <c r="F78" s="476">
        <v>200</v>
      </c>
      <c r="G78" s="477">
        <v>0.04</v>
      </c>
      <c r="H78" s="477">
        <v>0.04</v>
      </c>
      <c r="I78" s="477">
        <v>0</v>
      </c>
      <c r="J78" s="477">
        <v>0</v>
      </c>
      <c r="K78" s="477">
        <v>10.1</v>
      </c>
      <c r="L78" s="477">
        <v>13.12</v>
      </c>
      <c r="M78" s="477">
        <v>41</v>
      </c>
      <c r="N78" s="477">
        <v>54</v>
      </c>
      <c r="O78" s="477">
        <v>1.6</v>
      </c>
      <c r="P78" s="477">
        <v>2</v>
      </c>
    </row>
    <row r="79" spans="1:16" ht="38.25">
      <c r="A79" s="8"/>
      <c r="B79" s="26" t="s">
        <v>29</v>
      </c>
      <c r="C79" s="496">
        <v>0.45</v>
      </c>
      <c r="D79" s="496">
        <v>0.54</v>
      </c>
      <c r="E79" s="496">
        <v>0.45</v>
      </c>
      <c r="F79" s="496">
        <v>0.54</v>
      </c>
      <c r="G79" s="477"/>
      <c r="H79" s="477"/>
      <c r="I79" s="477"/>
      <c r="J79" s="477"/>
      <c r="K79" s="477"/>
      <c r="L79" s="477"/>
      <c r="M79" s="477"/>
      <c r="N79" s="477"/>
      <c r="O79" s="477"/>
      <c r="P79" s="477"/>
    </row>
    <row r="80" spans="1:16" ht="38.25">
      <c r="A80" s="8"/>
      <c r="B80" s="26" t="s">
        <v>24</v>
      </c>
      <c r="C80" s="496">
        <v>10</v>
      </c>
      <c r="D80" s="496">
        <v>13</v>
      </c>
      <c r="E80" s="496">
        <v>10</v>
      </c>
      <c r="F80" s="496">
        <v>13</v>
      </c>
      <c r="G80" s="477"/>
      <c r="H80" s="477"/>
      <c r="I80" s="477"/>
      <c r="J80" s="477"/>
      <c r="K80" s="477"/>
      <c r="L80" s="477"/>
      <c r="M80" s="477"/>
      <c r="N80" s="477"/>
      <c r="O80" s="477"/>
      <c r="P80" s="477"/>
    </row>
    <row r="81" spans="1:16" ht="38.25">
      <c r="A81" s="8"/>
      <c r="B81" s="26" t="s">
        <v>44</v>
      </c>
      <c r="C81" s="496">
        <v>5</v>
      </c>
      <c r="D81" s="496">
        <v>6</v>
      </c>
      <c r="E81" s="496">
        <v>4</v>
      </c>
      <c r="F81" s="496">
        <v>5</v>
      </c>
      <c r="G81" s="477"/>
      <c r="H81" s="477"/>
      <c r="I81" s="477"/>
      <c r="J81" s="477"/>
      <c r="K81" s="477"/>
      <c r="L81" s="477"/>
      <c r="M81" s="477"/>
      <c r="N81" s="477"/>
      <c r="O81" s="477"/>
      <c r="P81" s="477"/>
    </row>
    <row r="82" spans="1:16" ht="38.25">
      <c r="A82" s="8" t="s">
        <v>404</v>
      </c>
      <c r="B82" s="38" t="s">
        <v>136</v>
      </c>
      <c r="C82" s="24">
        <v>93</v>
      </c>
      <c r="D82" s="24">
        <v>93</v>
      </c>
      <c r="E82" s="476">
        <v>93</v>
      </c>
      <c r="F82" s="476">
        <v>93</v>
      </c>
      <c r="G82" s="477">
        <v>0.37</v>
      </c>
      <c r="H82" s="477">
        <v>0.37</v>
      </c>
      <c r="I82" s="477">
        <v>0.37</v>
      </c>
      <c r="J82" s="477">
        <v>0.37</v>
      </c>
      <c r="K82" s="477">
        <v>9.73</v>
      </c>
      <c r="L82" s="477">
        <v>9.73</v>
      </c>
      <c r="M82" s="477">
        <v>41.85</v>
      </c>
      <c r="N82" s="477">
        <v>41.85</v>
      </c>
      <c r="O82" s="477">
        <v>9.3</v>
      </c>
      <c r="P82" s="477">
        <v>9.3</v>
      </c>
    </row>
    <row r="83" spans="1:16" ht="38.25">
      <c r="A83" s="10" t="s">
        <v>253</v>
      </c>
      <c r="B83" s="161" t="s">
        <v>31</v>
      </c>
      <c r="C83" s="491">
        <v>35</v>
      </c>
      <c r="D83" s="491">
        <v>40</v>
      </c>
      <c r="E83" s="476">
        <v>35</v>
      </c>
      <c r="F83" s="476">
        <v>40</v>
      </c>
      <c r="G83" s="477">
        <v>1.66</v>
      </c>
      <c r="H83" s="477">
        <v>2</v>
      </c>
      <c r="I83" s="477">
        <v>0.28</v>
      </c>
      <c r="J83" s="477">
        <v>0.32</v>
      </c>
      <c r="K83" s="477">
        <v>17.22</v>
      </c>
      <c r="L83" s="477">
        <v>19.68</v>
      </c>
      <c r="M83" s="477">
        <f>G83*4+I83*9+K83*4</f>
        <v>78.03999999999999</v>
      </c>
      <c r="N83" s="477">
        <f>H83*4+J83*9+L83*4</f>
        <v>89.6</v>
      </c>
      <c r="O83" s="477">
        <v>0</v>
      </c>
      <c r="P83" s="477">
        <v>0</v>
      </c>
    </row>
    <row r="84" spans="1:16" ht="38.25">
      <c r="A84" s="10" t="s">
        <v>456</v>
      </c>
      <c r="B84" s="38" t="s">
        <v>102</v>
      </c>
      <c r="C84" s="491"/>
      <c r="D84" s="491"/>
      <c r="E84" s="476">
        <v>13</v>
      </c>
      <c r="F84" s="476">
        <v>42</v>
      </c>
      <c r="G84" s="477">
        <v>0.97</v>
      </c>
      <c r="H84" s="477">
        <v>3.13</v>
      </c>
      <c r="I84" s="477">
        <v>1.23</v>
      </c>
      <c r="J84" s="477">
        <v>3.97</v>
      </c>
      <c r="K84" s="477">
        <v>4.11</v>
      </c>
      <c r="L84" s="477">
        <v>13.28</v>
      </c>
      <c r="M84" s="477">
        <v>43.64</v>
      </c>
      <c r="N84" s="477">
        <v>140.99</v>
      </c>
      <c r="O84" s="477">
        <v>0</v>
      </c>
      <c r="P84" s="477">
        <v>0</v>
      </c>
    </row>
    <row r="85" spans="1:16" ht="38.25">
      <c r="A85" s="10"/>
      <c r="B85" s="119" t="s">
        <v>451</v>
      </c>
      <c r="C85" s="500">
        <v>13</v>
      </c>
      <c r="D85" s="500">
        <v>42</v>
      </c>
      <c r="E85" s="500">
        <v>13</v>
      </c>
      <c r="F85" s="500">
        <v>42</v>
      </c>
      <c r="G85" s="477"/>
      <c r="H85" s="477"/>
      <c r="I85" s="477"/>
      <c r="J85" s="477"/>
      <c r="K85" s="477"/>
      <c r="L85" s="477"/>
      <c r="M85" s="477"/>
      <c r="N85" s="477"/>
      <c r="O85" s="477"/>
      <c r="P85" s="477"/>
    </row>
    <row r="86" spans="1:16" ht="38.25">
      <c r="A86" s="8"/>
      <c r="B86" s="161" t="s">
        <v>25</v>
      </c>
      <c r="C86" s="500"/>
      <c r="D86" s="500"/>
      <c r="E86" s="40">
        <f>E65+E78+E82+E83+E84</f>
        <v>581</v>
      </c>
      <c r="F86" s="40">
        <f aca="true" t="shared" si="3" ref="F86:P86">F65+F78+F82+F83+F84</f>
        <v>655</v>
      </c>
      <c r="G86" s="40">
        <f t="shared" si="3"/>
        <v>14.54</v>
      </c>
      <c r="H86" s="40">
        <f t="shared" si="3"/>
        <v>17.939999999999998</v>
      </c>
      <c r="I86" s="40">
        <f t="shared" si="3"/>
        <v>9.959999999999999</v>
      </c>
      <c r="J86" s="40">
        <f t="shared" si="3"/>
        <v>13.36</v>
      </c>
      <c r="K86" s="40">
        <f t="shared" si="3"/>
        <v>57.17999999999999</v>
      </c>
      <c r="L86" s="40">
        <f t="shared" si="3"/>
        <v>73.05999999999999</v>
      </c>
      <c r="M86" s="40">
        <f t="shared" si="3"/>
        <v>387.33000000000004</v>
      </c>
      <c r="N86" s="40">
        <f t="shared" si="3"/>
        <v>523.34</v>
      </c>
      <c r="O86" s="40">
        <f t="shared" si="3"/>
        <v>21.509999999999998</v>
      </c>
      <c r="P86" s="40">
        <f t="shared" si="3"/>
        <v>22.73</v>
      </c>
    </row>
    <row r="87" spans="1:16" ht="38.25">
      <c r="A87" s="8"/>
      <c r="B87" s="41" t="s">
        <v>430</v>
      </c>
      <c r="C87" s="452"/>
      <c r="D87" s="452"/>
      <c r="E87" s="452"/>
      <c r="F87" s="452"/>
      <c r="G87" s="477"/>
      <c r="H87" s="477"/>
      <c r="I87" s="477"/>
      <c r="J87" s="477"/>
      <c r="K87" s="477"/>
      <c r="L87" s="477"/>
      <c r="M87" s="477"/>
      <c r="N87" s="477"/>
      <c r="O87" s="477"/>
      <c r="P87" s="477"/>
    </row>
    <row r="88" spans="1:16" ht="38.25">
      <c r="A88" s="8" t="s">
        <v>443</v>
      </c>
      <c r="B88" s="11" t="s">
        <v>431</v>
      </c>
      <c r="C88" s="491">
        <v>154</v>
      </c>
      <c r="D88" s="491">
        <v>154</v>
      </c>
      <c r="E88" s="476">
        <v>150</v>
      </c>
      <c r="F88" s="476">
        <v>150</v>
      </c>
      <c r="G88" s="477">
        <v>4.36</v>
      </c>
      <c r="H88" s="477">
        <v>4.36</v>
      </c>
      <c r="I88" s="477">
        <v>3.76</v>
      </c>
      <c r="J88" s="477">
        <v>3.76</v>
      </c>
      <c r="K88" s="477">
        <v>6</v>
      </c>
      <c r="L88" s="477">
        <v>6</v>
      </c>
      <c r="M88" s="477">
        <v>79.5</v>
      </c>
      <c r="N88" s="477">
        <v>79.5</v>
      </c>
      <c r="O88" s="477">
        <v>1.06</v>
      </c>
      <c r="P88" s="477">
        <v>1.06</v>
      </c>
    </row>
    <row r="89" spans="1:16" ht="38.25">
      <c r="A89" s="8"/>
      <c r="B89" s="11" t="s">
        <v>25</v>
      </c>
      <c r="C89" s="491"/>
      <c r="D89" s="491"/>
      <c r="E89" s="479">
        <f>E88</f>
        <v>150</v>
      </c>
      <c r="F89" s="479">
        <f aca="true" t="shared" si="4" ref="F89:P89">F88</f>
        <v>150</v>
      </c>
      <c r="G89" s="479">
        <f t="shared" si="4"/>
        <v>4.36</v>
      </c>
      <c r="H89" s="479">
        <f t="shared" si="4"/>
        <v>4.36</v>
      </c>
      <c r="I89" s="479">
        <f t="shared" si="4"/>
        <v>3.76</v>
      </c>
      <c r="J89" s="479">
        <f t="shared" si="4"/>
        <v>3.76</v>
      </c>
      <c r="K89" s="479">
        <f t="shared" si="4"/>
        <v>6</v>
      </c>
      <c r="L89" s="479">
        <f t="shared" si="4"/>
        <v>6</v>
      </c>
      <c r="M89" s="479">
        <f t="shared" si="4"/>
        <v>79.5</v>
      </c>
      <c r="N89" s="479">
        <f t="shared" si="4"/>
        <v>79.5</v>
      </c>
      <c r="O89" s="479">
        <f t="shared" si="4"/>
        <v>1.06</v>
      </c>
      <c r="P89" s="479">
        <f t="shared" si="4"/>
        <v>1.06</v>
      </c>
    </row>
    <row r="90" spans="1:16" ht="38.25">
      <c r="A90" s="8"/>
      <c r="B90" s="168" t="s">
        <v>30</v>
      </c>
      <c r="C90" s="496"/>
      <c r="D90" s="496"/>
      <c r="E90" s="496"/>
      <c r="F90" s="347"/>
      <c r="G90" s="434"/>
      <c r="H90" s="434"/>
      <c r="I90" s="434"/>
      <c r="J90" s="434"/>
      <c r="K90" s="434"/>
      <c r="L90" s="434"/>
      <c r="M90" s="434"/>
      <c r="N90" s="434"/>
      <c r="O90" s="434"/>
      <c r="P90" s="434"/>
    </row>
    <row r="91" spans="1:16" ht="38.25">
      <c r="A91" s="8"/>
      <c r="B91" s="164" t="s">
        <v>33</v>
      </c>
      <c r="C91" s="496">
        <v>4</v>
      </c>
      <c r="D91" s="496">
        <v>6</v>
      </c>
      <c r="E91" s="476">
        <v>4</v>
      </c>
      <c r="F91" s="476">
        <v>6</v>
      </c>
      <c r="G91" s="434"/>
      <c r="H91" s="434"/>
      <c r="I91" s="434"/>
      <c r="J91" s="434"/>
      <c r="K91" s="434"/>
      <c r="L91" s="434"/>
      <c r="M91" s="434"/>
      <c r="N91" s="434"/>
      <c r="O91" s="434"/>
      <c r="P91" s="434"/>
    </row>
    <row r="92" spans="1:16" ht="38.25">
      <c r="A92" s="8"/>
      <c r="B92" s="29" t="s">
        <v>34</v>
      </c>
      <c r="C92" s="491"/>
      <c r="D92" s="491"/>
      <c r="E92" s="212">
        <f aca="true" t="shared" si="5" ref="E92:P92">E18+E21+E63+E86+E89</f>
        <v>1773</v>
      </c>
      <c r="F92" s="212">
        <f t="shared" si="5"/>
        <v>2091</v>
      </c>
      <c r="G92" s="212">
        <f t="shared" si="5"/>
        <v>42.03</v>
      </c>
      <c r="H92" s="212">
        <f t="shared" si="5"/>
        <v>51.89</v>
      </c>
      <c r="I92" s="212">
        <f t="shared" si="5"/>
        <v>46.97</v>
      </c>
      <c r="J92" s="212">
        <f t="shared" si="5"/>
        <v>59.059999999999995</v>
      </c>
      <c r="K92" s="212">
        <f t="shared" si="5"/>
        <v>194.54000000000002</v>
      </c>
      <c r="L92" s="212">
        <f t="shared" si="5"/>
        <v>242.61</v>
      </c>
      <c r="M92" s="212">
        <f t="shared" si="5"/>
        <v>1400.4700000000003</v>
      </c>
      <c r="N92" s="212">
        <f t="shared" si="5"/>
        <v>1772.7400000000002</v>
      </c>
      <c r="O92" s="212">
        <f t="shared" si="5"/>
        <v>46.17</v>
      </c>
      <c r="P92" s="212">
        <f t="shared" si="5"/>
        <v>54.39</v>
      </c>
    </row>
  </sheetData>
  <sheetProtection/>
  <mergeCells count="11">
    <mergeCell ref="G1:L2"/>
    <mergeCell ref="O1:P2"/>
    <mergeCell ref="A1:A3"/>
    <mergeCell ref="B1:B3"/>
    <mergeCell ref="M1:N2"/>
    <mergeCell ref="O3:P3"/>
    <mergeCell ref="K3:L3"/>
    <mergeCell ref="C1:D2"/>
    <mergeCell ref="E1:F2"/>
    <mergeCell ref="G3:H3"/>
    <mergeCell ref="I3:J3"/>
  </mergeCells>
  <printOptions/>
  <pageMargins left="0" right="0" top="0" bottom="0" header="0" footer="0"/>
  <pageSetup horizontalDpi="600" verticalDpi="600" orientation="landscape" paperSize="9" scale="35" r:id="rId1"/>
  <rowBreaks count="1" manualBreakCount="1">
    <brk id="38" max="1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P150"/>
  <sheetViews>
    <sheetView view="pageBreakPreview" zoomScale="40" zoomScaleSheetLayoutView="40" zoomScalePageLayoutView="0" workbookViewId="0" topLeftCell="A1">
      <selection activeCell="B1" sqref="B1:B3"/>
    </sheetView>
  </sheetViews>
  <sheetFormatPr defaultColWidth="9.140625" defaultRowHeight="15"/>
  <cols>
    <col min="1" max="1" width="33.8515625" style="49" bestFit="1" customWidth="1"/>
    <col min="2" max="2" width="100.28125" style="174" customWidth="1"/>
    <col min="3" max="3" width="21.8515625" style="100" bestFit="1" customWidth="1"/>
    <col min="4" max="4" width="20.140625" style="100" bestFit="1" customWidth="1"/>
    <col min="5" max="6" width="23.57421875" style="2" bestFit="1" customWidth="1"/>
    <col min="7" max="9" width="18.421875" style="2" bestFit="1" customWidth="1"/>
    <col min="10" max="10" width="17.28125" style="2" customWidth="1"/>
    <col min="11" max="11" width="20.140625" style="2" bestFit="1" customWidth="1"/>
    <col min="12" max="12" width="18.7109375" style="2" customWidth="1"/>
    <col min="13" max="14" width="21.00390625" style="2" customWidth="1"/>
    <col min="15" max="16" width="16.7109375" style="2" bestFit="1" customWidth="1"/>
    <col min="17" max="16384" width="9.140625" style="2" customWidth="1"/>
  </cols>
  <sheetData>
    <row r="1" spans="1:16" ht="38.25" customHeight="1">
      <c r="A1" s="526" t="s">
        <v>104</v>
      </c>
      <c r="B1" s="527" t="s">
        <v>579</v>
      </c>
      <c r="C1" s="526" t="s">
        <v>486</v>
      </c>
      <c r="D1" s="530"/>
      <c r="E1" s="526" t="s">
        <v>486</v>
      </c>
      <c r="F1" s="530"/>
      <c r="G1" s="525" t="s">
        <v>0</v>
      </c>
      <c r="H1" s="525"/>
      <c r="I1" s="525"/>
      <c r="J1" s="525"/>
      <c r="K1" s="525"/>
      <c r="L1" s="525"/>
      <c r="M1" s="526" t="s">
        <v>490</v>
      </c>
      <c r="N1" s="530"/>
      <c r="O1" s="526" t="s">
        <v>351</v>
      </c>
      <c r="P1" s="526"/>
    </row>
    <row r="2" spans="1:16" ht="38.25">
      <c r="A2" s="526"/>
      <c r="B2" s="528"/>
      <c r="C2" s="530"/>
      <c r="D2" s="530"/>
      <c r="E2" s="530"/>
      <c r="F2" s="530"/>
      <c r="G2" s="525"/>
      <c r="H2" s="525"/>
      <c r="I2" s="525"/>
      <c r="J2" s="525"/>
      <c r="K2" s="525"/>
      <c r="L2" s="525"/>
      <c r="M2" s="530"/>
      <c r="N2" s="530"/>
      <c r="O2" s="526"/>
      <c r="P2" s="526"/>
    </row>
    <row r="3" spans="1:16" ht="95.25" customHeight="1">
      <c r="A3" s="526"/>
      <c r="B3" s="529"/>
      <c r="C3" s="50" t="s">
        <v>1</v>
      </c>
      <c r="D3" s="50" t="s">
        <v>2</v>
      </c>
      <c r="E3" s="50" t="s">
        <v>1</v>
      </c>
      <c r="F3" s="50" t="s">
        <v>2</v>
      </c>
      <c r="G3" s="526" t="s">
        <v>352</v>
      </c>
      <c r="H3" s="526"/>
      <c r="I3" s="526" t="s">
        <v>4</v>
      </c>
      <c r="J3" s="525"/>
      <c r="K3" s="525" t="s">
        <v>3</v>
      </c>
      <c r="L3" s="525"/>
      <c r="M3" s="50"/>
      <c r="N3" s="50"/>
      <c r="O3" s="525" t="s">
        <v>5</v>
      </c>
      <c r="P3" s="525"/>
    </row>
    <row r="4" spans="1:16" ht="38.25">
      <c r="A4" s="44"/>
      <c r="B4" s="89" t="s">
        <v>6</v>
      </c>
      <c r="C4" s="90" t="s">
        <v>322</v>
      </c>
      <c r="D4" s="90" t="s">
        <v>323</v>
      </c>
      <c r="E4" s="5" t="s">
        <v>324</v>
      </c>
      <c r="F4" s="7" t="s">
        <v>324</v>
      </c>
      <c r="G4" s="169" t="s">
        <v>1</v>
      </c>
      <c r="H4" s="170" t="s">
        <v>2</v>
      </c>
      <c r="I4" s="169" t="s">
        <v>1</v>
      </c>
      <c r="J4" s="170" t="s">
        <v>2</v>
      </c>
      <c r="K4" s="169" t="s">
        <v>1</v>
      </c>
      <c r="L4" s="170" t="s">
        <v>2</v>
      </c>
      <c r="M4" s="169" t="s">
        <v>1</v>
      </c>
      <c r="N4" s="170" t="s">
        <v>2</v>
      </c>
      <c r="O4" s="169" t="s">
        <v>1</v>
      </c>
      <c r="P4" s="170" t="s">
        <v>2</v>
      </c>
    </row>
    <row r="5" spans="1:16" ht="39" customHeight="1">
      <c r="A5" s="10" t="s">
        <v>255</v>
      </c>
      <c r="B5" s="29" t="s">
        <v>467</v>
      </c>
      <c r="C5" s="54"/>
      <c r="D5" s="54"/>
      <c r="E5" s="55">
        <v>150</v>
      </c>
      <c r="F5" s="55">
        <v>200</v>
      </c>
      <c r="G5" s="171">
        <v>4.88</v>
      </c>
      <c r="H5" s="132">
        <v>6.49</v>
      </c>
      <c r="I5" s="171">
        <v>5.67</v>
      </c>
      <c r="J5" s="132">
        <v>7.79</v>
      </c>
      <c r="K5" s="171">
        <v>16.66</v>
      </c>
      <c r="L5" s="132">
        <v>22.2</v>
      </c>
      <c r="M5" s="171">
        <v>136</v>
      </c>
      <c r="N5" s="132">
        <v>184</v>
      </c>
      <c r="O5" s="171">
        <v>0.84</v>
      </c>
      <c r="P5" s="132">
        <v>1.12</v>
      </c>
    </row>
    <row r="6" spans="1:16" ht="38.25">
      <c r="A6" s="44"/>
      <c r="B6" s="26" t="s">
        <v>64</v>
      </c>
      <c r="C6" s="57">
        <v>12</v>
      </c>
      <c r="D6" s="57">
        <v>16</v>
      </c>
      <c r="E6" s="57">
        <v>12</v>
      </c>
      <c r="F6" s="57">
        <v>16</v>
      </c>
      <c r="G6" s="61"/>
      <c r="H6" s="61"/>
      <c r="I6" s="61"/>
      <c r="J6" s="61"/>
      <c r="K6" s="61"/>
      <c r="L6" s="61"/>
      <c r="M6" s="61"/>
      <c r="N6" s="61"/>
      <c r="O6" s="61"/>
      <c r="P6" s="61"/>
    </row>
    <row r="7" spans="1:16" ht="38.25">
      <c r="A7" s="44"/>
      <c r="B7" s="26" t="s">
        <v>13</v>
      </c>
      <c r="C7" s="57">
        <v>2</v>
      </c>
      <c r="D7" s="57">
        <v>3</v>
      </c>
      <c r="E7" s="57">
        <v>2</v>
      </c>
      <c r="F7" s="57">
        <v>3</v>
      </c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1:16" ht="38.25">
      <c r="A8" s="44"/>
      <c r="B8" s="26" t="s">
        <v>27</v>
      </c>
      <c r="C8" s="57">
        <v>130</v>
      </c>
      <c r="D8" s="57">
        <v>173</v>
      </c>
      <c r="E8" s="57">
        <v>130</v>
      </c>
      <c r="F8" s="57">
        <v>173</v>
      </c>
      <c r="G8" s="61"/>
      <c r="H8" s="61"/>
      <c r="I8" s="61"/>
      <c r="J8" s="61"/>
      <c r="K8" s="61"/>
      <c r="L8" s="61"/>
      <c r="M8" s="61"/>
      <c r="N8" s="61"/>
      <c r="O8" s="61"/>
      <c r="P8" s="61"/>
    </row>
    <row r="9" spans="1:16" ht="38.25">
      <c r="A9" s="44"/>
      <c r="B9" s="26" t="s">
        <v>24</v>
      </c>
      <c r="C9" s="57">
        <v>3</v>
      </c>
      <c r="D9" s="57">
        <v>4</v>
      </c>
      <c r="E9" s="57">
        <v>3</v>
      </c>
      <c r="F9" s="57">
        <v>4</v>
      </c>
      <c r="G9" s="61"/>
      <c r="H9" s="61"/>
      <c r="I9" s="61"/>
      <c r="J9" s="61"/>
      <c r="K9" s="61"/>
      <c r="L9" s="61"/>
      <c r="M9" s="61"/>
      <c r="N9" s="61"/>
      <c r="O9" s="61"/>
      <c r="P9" s="61"/>
    </row>
    <row r="10" spans="1:16" ht="38.25">
      <c r="A10" s="10" t="s">
        <v>256</v>
      </c>
      <c r="B10" s="11" t="s">
        <v>386</v>
      </c>
      <c r="C10" s="54"/>
      <c r="D10" s="54"/>
      <c r="E10" s="55">
        <v>180</v>
      </c>
      <c r="F10" s="55">
        <v>200</v>
      </c>
      <c r="G10" s="456">
        <v>1.3</v>
      </c>
      <c r="H10" s="456">
        <v>1.5</v>
      </c>
      <c r="I10" s="456">
        <v>1.92</v>
      </c>
      <c r="J10" s="456">
        <v>2.24</v>
      </c>
      <c r="K10" s="456">
        <v>13.8</v>
      </c>
      <c r="L10" s="456">
        <v>16.26</v>
      </c>
      <c r="M10" s="456">
        <f>G10*4+I10*9+K10*4</f>
        <v>77.68</v>
      </c>
      <c r="N10" s="456">
        <f>H10*4+J10*9+L10*4</f>
        <v>91.20000000000002</v>
      </c>
      <c r="O10" s="456">
        <v>0.78</v>
      </c>
      <c r="P10" s="456">
        <v>0.91</v>
      </c>
    </row>
    <row r="11" spans="1:16" ht="38.25">
      <c r="A11" s="44"/>
      <c r="B11" s="16" t="s">
        <v>27</v>
      </c>
      <c r="C11" s="457">
        <v>60</v>
      </c>
      <c r="D11" s="457">
        <v>70</v>
      </c>
      <c r="E11" s="457">
        <v>60</v>
      </c>
      <c r="F11" s="457">
        <v>70</v>
      </c>
      <c r="G11" s="56"/>
      <c r="H11" s="56"/>
      <c r="I11" s="56"/>
      <c r="J11" s="56"/>
      <c r="K11" s="56"/>
      <c r="L11" s="56"/>
      <c r="M11" s="56"/>
      <c r="N11" s="56"/>
      <c r="O11" s="56"/>
      <c r="P11" s="56"/>
    </row>
    <row r="12" spans="1:16" ht="39" customHeight="1">
      <c r="A12" s="44"/>
      <c r="B12" s="16" t="s">
        <v>29</v>
      </c>
      <c r="C12" s="443">
        <v>0.47</v>
      </c>
      <c r="D12" s="443">
        <v>0.56</v>
      </c>
      <c r="E12" s="443">
        <v>0.47</v>
      </c>
      <c r="F12" s="443">
        <v>0.56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</row>
    <row r="13" spans="1:16" ht="38.25">
      <c r="A13" s="44"/>
      <c r="B13" s="16" t="s">
        <v>24</v>
      </c>
      <c r="C13" s="457">
        <v>11</v>
      </c>
      <c r="D13" s="457">
        <v>13</v>
      </c>
      <c r="E13" s="457">
        <v>11</v>
      </c>
      <c r="F13" s="457">
        <v>13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</row>
    <row r="14" spans="1:16" ht="38.25">
      <c r="A14" s="10" t="s">
        <v>257</v>
      </c>
      <c r="B14" s="439" t="s">
        <v>54</v>
      </c>
      <c r="C14" s="454"/>
      <c r="D14" s="454"/>
      <c r="E14" s="494">
        <v>37</v>
      </c>
      <c r="F14" s="494">
        <v>51</v>
      </c>
      <c r="G14" s="456">
        <v>1.48</v>
      </c>
      <c r="H14" s="456">
        <v>1.8</v>
      </c>
      <c r="I14" s="456">
        <v>4.99</v>
      </c>
      <c r="J14" s="456">
        <v>6.88</v>
      </c>
      <c r="K14" s="456">
        <v>13.8</v>
      </c>
      <c r="L14" s="456">
        <v>18</v>
      </c>
      <c r="M14" s="456">
        <f>G14*4+I14*9+K14*4</f>
        <v>106.03</v>
      </c>
      <c r="N14" s="456">
        <f>H14*4+J14*9+L14*4</f>
        <v>141.12</v>
      </c>
      <c r="O14" s="456">
        <v>0</v>
      </c>
      <c r="P14" s="456">
        <v>0</v>
      </c>
    </row>
    <row r="15" spans="1:16" ht="38.25">
      <c r="A15" s="10"/>
      <c r="B15" s="442" t="s">
        <v>14</v>
      </c>
      <c r="C15" s="457">
        <v>32</v>
      </c>
      <c r="D15" s="457">
        <v>46</v>
      </c>
      <c r="E15" s="457">
        <v>32</v>
      </c>
      <c r="F15" s="457">
        <v>46</v>
      </c>
      <c r="G15" s="456"/>
      <c r="H15" s="456"/>
      <c r="I15" s="456"/>
      <c r="J15" s="456"/>
      <c r="K15" s="456"/>
      <c r="L15" s="456"/>
      <c r="M15" s="456"/>
      <c r="N15" s="456"/>
      <c r="O15" s="456"/>
      <c r="P15" s="456"/>
    </row>
    <row r="16" spans="1:16" s="435" customFormat="1" ht="38.25">
      <c r="A16" s="438"/>
      <c r="B16" s="442" t="s">
        <v>13</v>
      </c>
      <c r="C16" s="457">
        <v>5</v>
      </c>
      <c r="D16" s="457">
        <v>5</v>
      </c>
      <c r="E16" s="457">
        <v>5</v>
      </c>
      <c r="F16" s="457">
        <v>5</v>
      </c>
      <c r="G16" s="456"/>
      <c r="H16" s="456"/>
      <c r="I16" s="456"/>
      <c r="J16" s="456"/>
      <c r="K16" s="456"/>
      <c r="L16" s="456"/>
      <c r="M16" s="456"/>
      <c r="N16" s="456"/>
      <c r="O16" s="456"/>
      <c r="P16" s="456"/>
    </row>
    <row r="17" spans="1:16" ht="38.25">
      <c r="A17" s="44"/>
      <c r="B17" s="29" t="s">
        <v>25</v>
      </c>
      <c r="C17" s="54"/>
      <c r="D17" s="54"/>
      <c r="E17" s="63">
        <f aca="true" t="shared" si="0" ref="E17:P17">E5+E10+E14</f>
        <v>367</v>
      </c>
      <c r="F17" s="63">
        <f t="shared" si="0"/>
        <v>451</v>
      </c>
      <c r="G17" s="63">
        <f t="shared" si="0"/>
        <v>7.66</v>
      </c>
      <c r="H17" s="63">
        <f t="shared" si="0"/>
        <v>9.790000000000001</v>
      </c>
      <c r="I17" s="63">
        <f t="shared" si="0"/>
        <v>12.58</v>
      </c>
      <c r="J17" s="63">
        <f t="shared" si="0"/>
        <v>16.91</v>
      </c>
      <c r="K17" s="63">
        <f t="shared" si="0"/>
        <v>44.260000000000005</v>
      </c>
      <c r="L17" s="63">
        <f t="shared" si="0"/>
        <v>56.46</v>
      </c>
      <c r="M17" s="63">
        <f t="shared" si="0"/>
        <v>319.71000000000004</v>
      </c>
      <c r="N17" s="63">
        <f t="shared" si="0"/>
        <v>416.32000000000005</v>
      </c>
      <c r="O17" s="63">
        <f t="shared" si="0"/>
        <v>1.62</v>
      </c>
      <c r="P17" s="63">
        <f t="shared" si="0"/>
        <v>2.0300000000000002</v>
      </c>
    </row>
    <row r="18" spans="1:16" ht="39" customHeight="1">
      <c r="A18" s="44"/>
      <c r="B18" s="172" t="s">
        <v>15</v>
      </c>
      <c r="C18" s="98"/>
      <c r="D18" s="98"/>
      <c r="E18" s="60"/>
      <c r="F18" s="60"/>
      <c r="G18" s="61"/>
      <c r="H18" s="61"/>
      <c r="I18" s="61"/>
      <c r="J18" s="61"/>
      <c r="K18" s="61"/>
      <c r="L18" s="61"/>
      <c r="M18" s="61"/>
      <c r="N18" s="61"/>
      <c r="O18" s="61"/>
      <c r="P18" s="61"/>
    </row>
    <row r="19" spans="1:16" ht="38.25">
      <c r="A19" s="10" t="s">
        <v>258</v>
      </c>
      <c r="B19" s="23" t="s">
        <v>16</v>
      </c>
      <c r="C19" s="24">
        <v>125</v>
      </c>
      <c r="D19" s="24">
        <v>125</v>
      </c>
      <c r="E19" s="426">
        <v>125</v>
      </c>
      <c r="F19" s="426">
        <v>125</v>
      </c>
      <c r="G19" s="441">
        <v>0.13</v>
      </c>
      <c r="H19" s="441">
        <v>0.13</v>
      </c>
      <c r="I19" s="441">
        <v>0</v>
      </c>
      <c r="J19" s="441">
        <v>0</v>
      </c>
      <c r="K19" s="441">
        <v>11.38</v>
      </c>
      <c r="L19" s="441">
        <v>11.38</v>
      </c>
      <c r="M19" s="441">
        <v>46.25</v>
      </c>
      <c r="N19" s="441">
        <v>46.25</v>
      </c>
      <c r="O19" s="441">
        <v>2.5</v>
      </c>
      <c r="P19" s="441">
        <v>2.5</v>
      </c>
    </row>
    <row r="20" spans="1:16" ht="38.25">
      <c r="A20" s="44"/>
      <c r="B20" s="29" t="s">
        <v>25</v>
      </c>
      <c r="C20" s="54"/>
      <c r="D20" s="54"/>
      <c r="E20" s="63">
        <f>E19</f>
        <v>125</v>
      </c>
      <c r="F20" s="63">
        <f aca="true" t="shared" si="1" ref="F20:K20">F19</f>
        <v>125</v>
      </c>
      <c r="G20" s="63">
        <f t="shared" si="1"/>
        <v>0.13</v>
      </c>
      <c r="H20" s="63">
        <f t="shared" si="1"/>
        <v>0.13</v>
      </c>
      <c r="I20" s="63">
        <f t="shared" si="1"/>
        <v>0</v>
      </c>
      <c r="J20" s="63">
        <f t="shared" si="1"/>
        <v>0</v>
      </c>
      <c r="K20" s="63">
        <f t="shared" si="1"/>
        <v>11.38</v>
      </c>
      <c r="L20" s="63">
        <f>L19</f>
        <v>11.38</v>
      </c>
      <c r="M20" s="63">
        <f>M19</f>
        <v>46.25</v>
      </c>
      <c r="N20" s="63">
        <f>N19</f>
        <v>46.25</v>
      </c>
      <c r="O20" s="63">
        <f>O19</f>
        <v>2.5</v>
      </c>
      <c r="P20" s="80">
        <f>SUM(P5:P19)</f>
        <v>6.5600000000000005</v>
      </c>
    </row>
    <row r="21" spans="1:16" ht="38.25">
      <c r="A21" s="44"/>
      <c r="B21" s="89" t="s">
        <v>17</v>
      </c>
      <c r="C21" s="56"/>
      <c r="D21" s="56"/>
      <c r="E21" s="60"/>
      <c r="F21" s="60"/>
      <c r="G21" s="61"/>
      <c r="H21" s="61"/>
      <c r="I21" s="61"/>
      <c r="J21" s="61"/>
      <c r="K21" s="61"/>
      <c r="L21" s="61"/>
      <c r="M21" s="61"/>
      <c r="N21" s="61"/>
      <c r="O21" s="61"/>
      <c r="P21" s="61"/>
    </row>
    <row r="22" spans="1:16" ht="38.25">
      <c r="A22" s="358" t="s">
        <v>551</v>
      </c>
      <c r="B22" s="478" t="s">
        <v>552</v>
      </c>
      <c r="C22" s="341"/>
      <c r="D22" s="341"/>
      <c r="E22" s="342">
        <v>30</v>
      </c>
      <c r="F22" s="342">
        <v>40</v>
      </c>
      <c r="G22" s="346">
        <v>0.33</v>
      </c>
      <c r="H22" s="346">
        <v>0.44</v>
      </c>
      <c r="I22" s="346">
        <v>0.06</v>
      </c>
      <c r="J22" s="346">
        <v>0.08</v>
      </c>
      <c r="K22" s="346">
        <v>1.14</v>
      </c>
      <c r="L22" s="346">
        <v>1.52</v>
      </c>
      <c r="M22" s="346">
        <v>7</v>
      </c>
      <c r="N22" s="346">
        <v>9</v>
      </c>
      <c r="O22" s="346">
        <v>6</v>
      </c>
      <c r="P22" s="346">
        <v>8</v>
      </c>
    </row>
    <row r="23" spans="1:16" s="435" customFormat="1" ht="38.25">
      <c r="A23" s="358"/>
      <c r="B23" s="442" t="s">
        <v>552</v>
      </c>
      <c r="C23" s="368">
        <v>31</v>
      </c>
      <c r="D23" s="368">
        <v>41</v>
      </c>
      <c r="E23" s="496">
        <v>30</v>
      </c>
      <c r="F23" s="496">
        <v>40</v>
      </c>
      <c r="G23" s="477"/>
      <c r="H23" s="477"/>
      <c r="I23" s="477"/>
      <c r="J23" s="477"/>
      <c r="K23" s="477"/>
      <c r="L23" s="477"/>
      <c r="M23" s="477"/>
      <c r="N23" s="477"/>
      <c r="O23" s="477"/>
      <c r="P23" s="477"/>
    </row>
    <row r="24" spans="1:16" ht="38.25">
      <c r="A24" s="10" t="s">
        <v>259</v>
      </c>
      <c r="B24" s="351" t="s">
        <v>416</v>
      </c>
      <c r="C24" s="341"/>
      <c r="D24" s="341"/>
      <c r="E24" s="342">
        <v>150</v>
      </c>
      <c r="F24" s="342">
        <v>200</v>
      </c>
      <c r="G24" s="343">
        <v>3.34</v>
      </c>
      <c r="H24" s="343">
        <v>4.5</v>
      </c>
      <c r="I24" s="343">
        <v>6.84</v>
      </c>
      <c r="J24" s="343">
        <v>7.93</v>
      </c>
      <c r="K24" s="343">
        <v>4.74</v>
      </c>
      <c r="L24" s="343">
        <v>6.51</v>
      </c>
      <c r="M24" s="343">
        <f>G24*4+I24*9+K24*4</f>
        <v>93.88</v>
      </c>
      <c r="N24" s="441">
        <f>H24*4+J24*9+L24*4</f>
        <v>115.41</v>
      </c>
      <c r="O24" s="343">
        <v>7.12</v>
      </c>
      <c r="P24" s="343">
        <v>9.52</v>
      </c>
    </row>
    <row r="25" spans="1:16" ht="52.5" customHeight="1">
      <c r="A25" s="44"/>
      <c r="B25" s="344" t="s">
        <v>92</v>
      </c>
      <c r="C25" s="368">
        <v>23</v>
      </c>
      <c r="D25" s="368">
        <v>30</v>
      </c>
      <c r="E25" s="345">
        <v>18</v>
      </c>
      <c r="F25" s="345">
        <v>24</v>
      </c>
      <c r="G25" s="343"/>
      <c r="H25" s="492"/>
      <c r="I25" s="492"/>
      <c r="J25" s="492"/>
      <c r="K25" s="492"/>
      <c r="L25" s="492"/>
      <c r="M25" s="492"/>
      <c r="N25" s="492"/>
      <c r="O25" s="492"/>
      <c r="P25" s="492"/>
    </row>
    <row r="26" spans="1:16" ht="52.5" customHeight="1">
      <c r="A26" s="44"/>
      <c r="B26" s="348" t="s">
        <v>422</v>
      </c>
      <c r="C26" s="368">
        <v>19</v>
      </c>
      <c r="D26" s="368">
        <v>32</v>
      </c>
      <c r="E26" s="345">
        <v>18</v>
      </c>
      <c r="F26" s="345">
        <v>24</v>
      </c>
      <c r="G26" s="343"/>
      <c r="H26" s="343"/>
      <c r="I26" s="343"/>
      <c r="J26" s="343"/>
      <c r="K26" s="343"/>
      <c r="L26" s="343"/>
      <c r="M26" s="343"/>
      <c r="N26" s="343"/>
      <c r="O26" s="343"/>
      <c r="P26" s="343"/>
    </row>
    <row r="27" spans="1:16" ht="38.25">
      <c r="A27" s="44"/>
      <c r="B27" s="353" t="s">
        <v>97</v>
      </c>
      <c r="C27" s="345">
        <v>19</v>
      </c>
      <c r="D27" s="345">
        <v>25</v>
      </c>
      <c r="E27" s="350">
        <v>14</v>
      </c>
      <c r="F27" s="350">
        <v>19</v>
      </c>
      <c r="G27" s="343"/>
      <c r="H27" s="343"/>
      <c r="I27" s="343"/>
      <c r="J27" s="343"/>
      <c r="K27" s="343"/>
      <c r="L27" s="343"/>
      <c r="M27" s="343"/>
      <c r="N27" s="343"/>
      <c r="O27" s="343"/>
      <c r="P27" s="343"/>
    </row>
    <row r="28" spans="1:16" ht="61.5" customHeight="1">
      <c r="A28" s="44"/>
      <c r="B28" s="353" t="s">
        <v>340</v>
      </c>
      <c r="C28" s="345">
        <v>20</v>
      </c>
      <c r="D28" s="345">
        <v>27</v>
      </c>
      <c r="E28" s="350">
        <v>14</v>
      </c>
      <c r="F28" s="350">
        <v>19</v>
      </c>
      <c r="G28" s="343"/>
      <c r="H28" s="343"/>
      <c r="I28" s="343"/>
      <c r="J28" s="343"/>
      <c r="K28" s="343"/>
      <c r="L28" s="343"/>
      <c r="M28" s="343"/>
      <c r="N28" s="343"/>
      <c r="O28" s="343"/>
      <c r="P28" s="343"/>
    </row>
    <row r="29" spans="1:16" ht="38.25">
      <c r="A29" s="44"/>
      <c r="B29" s="353" t="s">
        <v>341</v>
      </c>
      <c r="C29" s="345">
        <v>22</v>
      </c>
      <c r="D29" s="345">
        <v>29</v>
      </c>
      <c r="E29" s="350">
        <v>14</v>
      </c>
      <c r="F29" s="350">
        <v>19</v>
      </c>
      <c r="G29" s="343"/>
      <c r="H29" s="343"/>
      <c r="I29" s="343"/>
      <c r="J29" s="343"/>
      <c r="K29" s="343"/>
      <c r="L29" s="343"/>
      <c r="M29" s="343"/>
      <c r="N29" s="343"/>
      <c r="O29" s="343"/>
      <c r="P29" s="343"/>
    </row>
    <row r="30" spans="1:16" ht="54.75" customHeight="1">
      <c r="A30" s="44"/>
      <c r="B30" s="353" t="s">
        <v>342</v>
      </c>
      <c r="C30" s="345">
        <v>23</v>
      </c>
      <c r="D30" s="345">
        <v>32</v>
      </c>
      <c r="E30" s="350">
        <v>14</v>
      </c>
      <c r="F30" s="350">
        <v>19</v>
      </c>
      <c r="G30" s="343"/>
      <c r="H30" s="343"/>
      <c r="I30" s="343"/>
      <c r="J30" s="343"/>
      <c r="K30" s="343"/>
      <c r="L30" s="343"/>
      <c r="M30" s="343"/>
      <c r="N30" s="343"/>
      <c r="O30" s="343"/>
      <c r="P30" s="343"/>
    </row>
    <row r="31" spans="1:16" ht="38.25">
      <c r="A31" s="44"/>
      <c r="B31" s="348" t="s">
        <v>335</v>
      </c>
      <c r="C31" s="345">
        <v>14</v>
      </c>
      <c r="D31" s="345">
        <v>19</v>
      </c>
      <c r="E31" s="350">
        <v>14</v>
      </c>
      <c r="F31" s="350">
        <v>19</v>
      </c>
      <c r="G31" s="343"/>
      <c r="H31" s="343"/>
      <c r="I31" s="343"/>
      <c r="J31" s="343"/>
      <c r="K31" s="343"/>
      <c r="L31" s="343"/>
      <c r="M31" s="343"/>
      <c r="N31" s="343"/>
      <c r="O31" s="343"/>
      <c r="P31" s="343"/>
    </row>
    <row r="32" spans="1:16" ht="47.25" customHeight="1">
      <c r="A32" s="44"/>
      <c r="B32" s="349" t="s">
        <v>426</v>
      </c>
      <c r="C32" s="345">
        <v>7.5</v>
      </c>
      <c r="D32" s="345">
        <v>10</v>
      </c>
      <c r="E32" s="345">
        <v>6</v>
      </c>
      <c r="F32" s="345">
        <v>8</v>
      </c>
      <c r="G32" s="343"/>
      <c r="H32" s="343"/>
      <c r="I32" s="343"/>
      <c r="J32" s="343"/>
      <c r="K32" s="343"/>
      <c r="L32" s="343"/>
      <c r="M32" s="343"/>
      <c r="N32" s="343"/>
      <c r="O32" s="343"/>
      <c r="P32" s="343"/>
    </row>
    <row r="33" spans="1:16" ht="38.25">
      <c r="A33" s="44"/>
      <c r="B33" s="349" t="s">
        <v>427</v>
      </c>
      <c r="C33" s="345">
        <v>8</v>
      </c>
      <c r="D33" s="345">
        <v>11</v>
      </c>
      <c r="E33" s="345">
        <v>6</v>
      </c>
      <c r="F33" s="345">
        <v>8</v>
      </c>
      <c r="G33" s="343"/>
      <c r="H33" s="343"/>
      <c r="I33" s="343"/>
      <c r="J33" s="343"/>
      <c r="K33" s="343"/>
      <c r="L33" s="343"/>
      <c r="M33" s="343"/>
      <c r="N33" s="343"/>
      <c r="O33" s="343"/>
      <c r="P33" s="343"/>
    </row>
    <row r="34" spans="1:16" ht="38.25">
      <c r="A34" s="44"/>
      <c r="B34" s="349" t="s">
        <v>333</v>
      </c>
      <c r="C34" s="345">
        <v>6</v>
      </c>
      <c r="D34" s="345">
        <v>8</v>
      </c>
      <c r="E34" s="345">
        <v>6</v>
      </c>
      <c r="F34" s="345">
        <v>8</v>
      </c>
      <c r="G34" s="343"/>
      <c r="H34" s="343"/>
      <c r="I34" s="343"/>
      <c r="J34" s="343"/>
      <c r="K34" s="343"/>
      <c r="L34" s="343"/>
      <c r="M34" s="343"/>
      <c r="N34" s="343"/>
      <c r="O34" s="343"/>
      <c r="P34" s="343"/>
    </row>
    <row r="35" spans="1:16" ht="38.25">
      <c r="A35" s="44"/>
      <c r="B35" s="348" t="s">
        <v>429</v>
      </c>
      <c r="C35" s="368">
        <v>7</v>
      </c>
      <c r="D35" s="368">
        <v>10</v>
      </c>
      <c r="E35" s="357">
        <v>6</v>
      </c>
      <c r="F35" s="345">
        <v>8</v>
      </c>
      <c r="G35" s="343"/>
      <c r="H35" s="343"/>
      <c r="I35" s="343"/>
      <c r="J35" s="343"/>
      <c r="K35" s="343"/>
      <c r="L35" s="343"/>
      <c r="M35" s="343"/>
      <c r="N35" s="343"/>
      <c r="O35" s="343"/>
      <c r="P35" s="343"/>
    </row>
    <row r="36" spans="1:16" ht="38.25">
      <c r="A36" s="44"/>
      <c r="B36" s="348" t="s">
        <v>334</v>
      </c>
      <c r="C36" s="368">
        <v>6</v>
      </c>
      <c r="D36" s="368">
        <v>8</v>
      </c>
      <c r="E36" s="357">
        <v>6</v>
      </c>
      <c r="F36" s="345">
        <v>8</v>
      </c>
      <c r="G36" s="343"/>
      <c r="H36" s="343"/>
      <c r="I36" s="343"/>
      <c r="J36" s="343"/>
      <c r="K36" s="343"/>
      <c r="L36" s="343"/>
      <c r="M36" s="343"/>
      <c r="N36" s="343"/>
      <c r="O36" s="343"/>
      <c r="P36" s="343"/>
    </row>
    <row r="37" spans="1:16" ht="38.25">
      <c r="A37" s="44"/>
      <c r="B37" s="348" t="s">
        <v>20</v>
      </c>
      <c r="C37" s="345">
        <v>8</v>
      </c>
      <c r="D37" s="345">
        <v>9</v>
      </c>
      <c r="E37" s="345">
        <v>8</v>
      </c>
      <c r="F37" s="345">
        <v>9</v>
      </c>
      <c r="G37" s="343"/>
      <c r="H37" s="343"/>
      <c r="I37" s="343"/>
      <c r="J37" s="343"/>
      <c r="K37" s="343"/>
      <c r="L37" s="343"/>
      <c r="M37" s="343"/>
      <c r="N37" s="343"/>
      <c r="O37" s="343"/>
      <c r="P37" s="343"/>
    </row>
    <row r="38" spans="1:16" ht="38.25">
      <c r="A38" s="44"/>
      <c r="B38" s="367" t="s">
        <v>64</v>
      </c>
      <c r="C38" s="345">
        <v>2</v>
      </c>
      <c r="D38" s="345">
        <v>3</v>
      </c>
      <c r="E38" s="345">
        <v>2</v>
      </c>
      <c r="F38" s="345">
        <v>3</v>
      </c>
      <c r="G38" s="343"/>
      <c r="H38" s="343"/>
      <c r="I38" s="343"/>
      <c r="J38" s="343"/>
      <c r="K38" s="343"/>
      <c r="L38" s="343"/>
      <c r="M38" s="343"/>
      <c r="N38" s="343"/>
      <c r="O38" s="343"/>
      <c r="P38" s="343"/>
    </row>
    <row r="39" spans="1:16" ht="38.25">
      <c r="A39" s="44"/>
      <c r="B39" s="348" t="s">
        <v>13</v>
      </c>
      <c r="C39" s="443">
        <v>4.5</v>
      </c>
      <c r="D39" s="443">
        <v>5</v>
      </c>
      <c r="E39" s="443">
        <v>4.5</v>
      </c>
      <c r="F39" s="443">
        <v>5</v>
      </c>
      <c r="G39" s="343"/>
      <c r="H39" s="343"/>
      <c r="I39" s="343"/>
      <c r="J39" s="343"/>
      <c r="K39" s="343"/>
      <c r="L39" s="343"/>
      <c r="M39" s="343"/>
      <c r="N39" s="343"/>
      <c r="O39" s="343"/>
      <c r="P39" s="343"/>
    </row>
    <row r="40" spans="1:16" s="337" customFormat="1" ht="38.25">
      <c r="A40" s="358"/>
      <c r="B40" s="348" t="s">
        <v>421</v>
      </c>
      <c r="C40" s="443">
        <v>33</v>
      </c>
      <c r="D40" s="443">
        <v>37</v>
      </c>
      <c r="E40" s="443">
        <v>24</v>
      </c>
      <c r="F40" s="443">
        <v>27</v>
      </c>
      <c r="G40" s="343"/>
      <c r="H40" s="343"/>
      <c r="I40" s="343"/>
      <c r="J40" s="343"/>
      <c r="K40" s="343"/>
      <c r="L40" s="343"/>
      <c r="M40" s="343"/>
      <c r="N40" s="343"/>
      <c r="O40" s="343"/>
      <c r="P40" s="343"/>
    </row>
    <row r="41" spans="1:16" ht="38.25">
      <c r="A41" s="10" t="s">
        <v>260</v>
      </c>
      <c r="B41" s="520" t="s">
        <v>363</v>
      </c>
      <c r="C41" s="521"/>
      <c r="D41" s="521"/>
      <c r="E41" s="522">
        <v>160</v>
      </c>
      <c r="F41" s="522">
        <v>170</v>
      </c>
      <c r="G41" s="524">
        <v>18.99</v>
      </c>
      <c r="H41" s="523">
        <v>18.73</v>
      </c>
      <c r="I41" s="523">
        <v>14</v>
      </c>
      <c r="J41" s="523">
        <v>14.1</v>
      </c>
      <c r="K41" s="523">
        <v>11.53</v>
      </c>
      <c r="L41" s="523">
        <v>12.25</v>
      </c>
      <c r="M41" s="523">
        <v>250</v>
      </c>
      <c r="N41" s="523">
        <v>252.06</v>
      </c>
      <c r="O41" s="523">
        <v>6.42</v>
      </c>
      <c r="P41" s="523">
        <v>6.82</v>
      </c>
    </row>
    <row r="42" spans="1:16" ht="38.25">
      <c r="A42" s="10"/>
      <c r="B42" s="353" t="s">
        <v>97</v>
      </c>
      <c r="C42" s="345">
        <v>105</v>
      </c>
      <c r="D42" s="345">
        <v>112</v>
      </c>
      <c r="E42" s="443">
        <v>79</v>
      </c>
      <c r="F42" s="443">
        <v>84</v>
      </c>
      <c r="G42" s="343"/>
      <c r="H42" s="441"/>
      <c r="I42" s="441"/>
      <c r="J42" s="441"/>
      <c r="K42" s="441"/>
      <c r="L42" s="441"/>
      <c r="M42" s="441"/>
      <c r="N42" s="441"/>
      <c r="O42" s="441"/>
      <c r="P42" s="441"/>
    </row>
    <row r="43" spans="1:16" ht="38.25">
      <c r="A43" s="110"/>
      <c r="B43" s="353" t="s">
        <v>340</v>
      </c>
      <c r="C43" s="345">
        <v>113</v>
      </c>
      <c r="D43" s="345">
        <v>120</v>
      </c>
      <c r="E43" s="443">
        <v>79</v>
      </c>
      <c r="F43" s="443">
        <v>84</v>
      </c>
      <c r="G43" s="343"/>
      <c r="H43" s="343"/>
      <c r="I43" s="343"/>
      <c r="J43" s="343"/>
      <c r="K43" s="343"/>
      <c r="L43" s="343"/>
      <c r="M43" s="343"/>
      <c r="N43" s="343"/>
      <c r="O43" s="343"/>
      <c r="P43" s="343"/>
    </row>
    <row r="44" spans="1:16" ht="38.25">
      <c r="A44" s="110"/>
      <c r="B44" s="353" t="s">
        <v>341</v>
      </c>
      <c r="C44" s="345">
        <v>122</v>
      </c>
      <c r="D44" s="345">
        <v>129</v>
      </c>
      <c r="E44" s="443">
        <v>79</v>
      </c>
      <c r="F44" s="443">
        <v>84</v>
      </c>
      <c r="G44" s="343"/>
      <c r="H44" s="343"/>
      <c r="I44" s="343"/>
      <c r="J44" s="343"/>
      <c r="K44" s="343"/>
      <c r="L44" s="343"/>
      <c r="M44" s="343"/>
      <c r="N44" s="343"/>
      <c r="O44" s="343"/>
      <c r="P44" s="343"/>
    </row>
    <row r="45" spans="1:16" ht="38.25">
      <c r="A45" s="110"/>
      <c r="B45" s="353" t="s">
        <v>342</v>
      </c>
      <c r="C45" s="345">
        <v>132</v>
      </c>
      <c r="D45" s="345">
        <v>140</v>
      </c>
      <c r="E45" s="443">
        <v>79</v>
      </c>
      <c r="F45" s="443">
        <v>84</v>
      </c>
      <c r="G45" s="343"/>
      <c r="H45" s="343"/>
      <c r="I45" s="343"/>
      <c r="J45" s="343"/>
      <c r="K45" s="343"/>
      <c r="L45" s="343"/>
      <c r="M45" s="343"/>
      <c r="N45" s="343"/>
      <c r="O45" s="343"/>
      <c r="P45" s="343"/>
    </row>
    <row r="46" spans="1:16" ht="38.25">
      <c r="A46" s="110"/>
      <c r="B46" s="348" t="s">
        <v>335</v>
      </c>
      <c r="C46" s="345">
        <v>79</v>
      </c>
      <c r="D46" s="345">
        <v>84</v>
      </c>
      <c r="E46" s="345">
        <v>79</v>
      </c>
      <c r="F46" s="345">
        <v>84</v>
      </c>
      <c r="G46" s="343"/>
      <c r="H46" s="343"/>
      <c r="I46" s="343"/>
      <c r="J46" s="343"/>
      <c r="K46" s="343"/>
      <c r="L46" s="343"/>
      <c r="M46" s="343"/>
      <c r="N46" s="343"/>
      <c r="O46" s="343"/>
      <c r="P46" s="343"/>
    </row>
    <row r="47" spans="1:16" ht="38.25">
      <c r="A47" s="110"/>
      <c r="B47" s="348" t="s">
        <v>429</v>
      </c>
      <c r="C47" s="368">
        <v>7</v>
      </c>
      <c r="D47" s="368">
        <v>8</v>
      </c>
      <c r="E47" s="357">
        <v>6</v>
      </c>
      <c r="F47" s="345">
        <v>7</v>
      </c>
      <c r="G47" s="343"/>
      <c r="H47" s="343"/>
      <c r="I47" s="343"/>
      <c r="J47" s="343"/>
      <c r="K47" s="343"/>
      <c r="L47" s="343"/>
      <c r="M47" s="343"/>
      <c r="N47" s="343"/>
      <c r="O47" s="343"/>
      <c r="P47" s="343"/>
    </row>
    <row r="48" spans="1:16" ht="38.25">
      <c r="A48" s="110"/>
      <c r="B48" s="348" t="s">
        <v>334</v>
      </c>
      <c r="C48" s="368">
        <v>6</v>
      </c>
      <c r="D48" s="368">
        <v>7</v>
      </c>
      <c r="E48" s="357">
        <v>6</v>
      </c>
      <c r="F48" s="345">
        <v>7</v>
      </c>
      <c r="G48" s="343"/>
      <c r="H48" s="343"/>
      <c r="I48" s="343"/>
      <c r="J48" s="343"/>
      <c r="K48" s="343"/>
      <c r="L48" s="343"/>
      <c r="M48" s="343"/>
      <c r="N48" s="343"/>
      <c r="O48" s="343"/>
      <c r="P48" s="343"/>
    </row>
    <row r="49" spans="1:16" ht="52.5" customHeight="1">
      <c r="A49" s="110"/>
      <c r="B49" s="349" t="s">
        <v>426</v>
      </c>
      <c r="C49" s="345">
        <v>12.5</v>
      </c>
      <c r="D49" s="345">
        <v>14</v>
      </c>
      <c r="E49" s="350">
        <v>10</v>
      </c>
      <c r="F49" s="350">
        <v>11</v>
      </c>
      <c r="G49" s="343"/>
      <c r="H49" s="343"/>
      <c r="I49" s="343"/>
      <c r="J49" s="343"/>
      <c r="K49" s="343"/>
      <c r="L49" s="343"/>
      <c r="M49" s="343"/>
      <c r="N49" s="343"/>
      <c r="O49" s="343"/>
      <c r="P49" s="343"/>
    </row>
    <row r="50" spans="1:16" ht="38.25">
      <c r="A50" s="110"/>
      <c r="B50" s="349" t="s">
        <v>427</v>
      </c>
      <c r="C50" s="345">
        <v>13.3</v>
      </c>
      <c r="D50" s="345">
        <v>15</v>
      </c>
      <c r="E50" s="350">
        <v>10</v>
      </c>
      <c r="F50" s="350">
        <v>11</v>
      </c>
      <c r="G50" s="343"/>
      <c r="H50" s="343"/>
      <c r="I50" s="343"/>
      <c r="J50" s="343"/>
      <c r="K50" s="343"/>
      <c r="L50" s="343"/>
      <c r="M50" s="343"/>
      <c r="N50" s="343"/>
      <c r="O50" s="343"/>
      <c r="P50" s="343"/>
    </row>
    <row r="51" spans="1:16" ht="50.25" customHeight="1">
      <c r="A51" s="110"/>
      <c r="B51" s="349" t="s">
        <v>333</v>
      </c>
      <c r="C51" s="343">
        <v>10</v>
      </c>
      <c r="D51" s="343">
        <v>11</v>
      </c>
      <c r="E51" s="350">
        <v>10</v>
      </c>
      <c r="F51" s="350">
        <v>11</v>
      </c>
      <c r="G51" s="343"/>
      <c r="H51" s="343"/>
      <c r="I51" s="343"/>
      <c r="J51" s="343"/>
      <c r="K51" s="343"/>
      <c r="L51" s="343"/>
      <c r="M51" s="343"/>
      <c r="N51" s="343"/>
      <c r="O51" s="343"/>
      <c r="P51" s="343"/>
    </row>
    <row r="52" spans="1:16" s="435" customFormat="1" ht="43.5" customHeight="1">
      <c r="A52" s="110"/>
      <c r="B52" s="432" t="s">
        <v>421</v>
      </c>
      <c r="C52" s="368">
        <v>105</v>
      </c>
      <c r="D52" s="368">
        <v>145</v>
      </c>
      <c r="E52" s="496">
        <v>77</v>
      </c>
      <c r="F52" s="452">
        <v>107</v>
      </c>
      <c r="G52" s="492"/>
      <c r="H52" s="492"/>
      <c r="I52" s="492"/>
      <c r="J52" s="492"/>
      <c r="K52" s="492"/>
      <c r="L52" s="492"/>
      <c r="M52" s="492"/>
      <c r="N52" s="492"/>
      <c r="O52" s="492"/>
      <c r="P52" s="492"/>
    </row>
    <row r="53" spans="1:16" ht="42" customHeight="1">
      <c r="A53" s="110"/>
      <c r="B53" s="367" t="s">
        <v>94</v>
      </c>
      <c r="C53" s="368">
        <v>3</v>
      </c>
      <c r="D53" s="368">
        <v>3.5</v>
      </c>
      <c r="E53" s="345">
        <v>3</v>
      </c>
      <c r="F53" s="357">
        <v>3.5</v>
      </c>
      <c r="G53" s="343"/>
      <c r="H53" s="343"/>
      <c r="I53" s="343"/>
      <c r="J53" s="343"/>
      <c r="K53" s="343"/>
      <c r="L53" s="343"/>
      <c r="M53" s="343"/>
      <c r="N53" s="343"/>
      <c r="O53" s="343"/>
      <c r="P53" s="343"/>
    </row>
    <row r="54" spans="1:16" ht="38.25">
      <c r="A54" s="10" t="s">
        <v>261</v>
      </c>
      <c r="B54" s="439" t="s">
        <v>376</v>
      </c>
      <c r="C54" s="454"/>
      <c r="D54" s="454"/>
      <c r="E54" s="455">
        <v>170</v>
      </c>
      <c r="F54" s="455">
        <v>200</v>
      </c>
      <c r="G54" s="458">
        <v>0.48</v>
      </c>
      <c r="H54" s="458">
        <v>0.58</v>
      </c>
      <c r="I54" s="458">
        <v>0</v>
      </c>
      <c r="J54" s="458">
        <v>0</v>
      </c>
      <c r="K54" s="458">
        <v>20.9</v>
      </c>
      <c r="L54" s="458">
        <v>26.98</v>
      </c>
      <c r="M54" s="458">
        <v>86</v>
      </c>
      <c r="N54" s="458">
        <v>111</v>
      </c>
      <c r="O54" s="458">
        <v>0.36</v>
      </c>
      <c r="P54" s="458">
        <v>0.44</v>
      </c>
    </row>
    <row r="55" spans="1:16" ht="38.25">
      <c r="A55" s="44"/>
      <c r="B55" s="442" t="s">
        <v>18</v>
      </c>
      <c r="C55" s="457">
        <v>9</v>
      </c>
      <c r="D55" s="457">
        <v>11</v>
      </c>
      <c r="E55" s="457">
        <v>9</v>
      </c>
      <c r="F55" s="457">
        <v>11</v>
      </c>
      <c r="G55" s="458"/>
      <c r="H55" s="458"/>
      <c r="I55" s="458"/>
      <c r="J55" s="458"/>
      <c r="K55" s="458"/>
      <c r="L55" s="458"/>
      <c r="M55" s="458"/>
      <c r="N55" s="458"/>
      <c r="O55" s="458"/>
      <c r="P55" s="458"/>
    </row>
    <row r="56" spans="1:16" ht="38.25">
      <c r="A56" s="44"/>
      <c r="B56" s="442" t="s">
        <v>75</v>
      </c>
      <c r="C56" s="457">
        <v>7.5</v>
      </c>
      <c r="D56" s="457">
        <v>10</v>
      </c>
      <c r="E56" s="457">
        <v>7.5</v>
      </c>
      <c r="F56" s="457">
        <v>10</v>
      </c>
      <c r="G56" s="458"/>
      <c r="H56" s="458"/>
      <c r="I56" s="458"/>
      <c r="J56" s="458"/>
      <c r="K56" s="458"/>
      <c r="L56" s="458"/>
      <c r="M56" s="458"/>
      <c r="N56" s="458"/>
      <c r="O56" s="458"/>
      <c r="P56" s="458"/>
    </row>
    <row r="57" spans="1:16" s="435" customFormat="1" ht="38.25">
      <c r="A57" s="358"/>
      <c r="B57" s="442" t="s">
        <v>24</v>
      </c>
      <c r="C57" s="457">
        <v>10</v>
      </c>
      <c r="D57" s="457">
        <v>13</v>
      </c>
      <c r="E57" s="457">
        <v>10</v>
      </c>
      <c r="F57" s="457">
        <v>13</v>
      </c>
      <c r="G57" s="458"/>
      <c r="H57" s="458"/>
      <c r="I57" s="458"/>
      <c r="J57" s="458"/>
      <c r="K57" s="458"/>
      <c r="L57" s="458"/>
      <c r="M57" s="458"/>
      <c r="N57" s="458"/>
      <c r="O57" s="458"/>
      <c r="P57" s="458"/>
    </row>
    <row r="58" spans="1:16" ht="38.25">
      <c r="A58" s="438" t="s">
        <v>524</v>
      </c>
      <c r="B58" s="29" t="s">
        <v>32</v>
      </c>
      <c r="C58" s="54">
        <v>40</v>
      </c>
      <c r="D58" s="54">
        <v>50</v>
      </c>
      <c r="E58" s="55">
        <v>40</v>
      </c>
      <c r="F58" s="55">
        <v>50</v>
      </c>
      <c r="G58" s="14">
        <v>1.64</v>
      </c>
      <c r="H58" s="14">
        <v>2.3</v>
      </c>
      <c r="I58" s="14">
        <v>0.48</v>
      </c>
      <c r="J58" s="14">
        <v>0.6</v>
      </c>
      <c r="K58" s="14">
        <v>13.36</v>
      </c>
      <c r="L58" s="14">
        <v>16.7</v>
      </c>
      <c r="M58" s="14">
        <f>G58*4+I58*9+K58*4</f>
        <v>64.32</v>
      </c>
      <c r="N58" s="14">
        <f>H58*4+J58*9+L58*4</f>
        <v>81.39999999999999</v>
      </c>
      <c r="O58" s="14">
        <v>0</v>
      </c>
      <c r="P58" s="14">
        <v>0</v>
      </c>
    </row>
    <row r="59" spans="1:16" ht="38.25">
      <c r="A59" s="44"/>
      <c r="B59" s="29" t="s">
        <v>25</v>
      </c>
      <c r="C59" s="54"/>
      <c r="D59" s="54"/>
      <c r="E59" s="70">
        <f aca="true" t="shared" si="2" ref="E59:P59">E22+E24+E41+E54+E58</f>
        <v>550</v>
      </c>
      <c r="F59" s="365">
        <f t="shared" si="2"/>
        <v>660</v>
      </c>
      <c r="G59" s="365">
        <f t="shared" si="2"/>
        <v>24.779999999999998</v>
      </c>
      <c r="H59" s="365">
        <f t="shared" si="2"/>
        <v>26.55</v>
      </c>
      <c r="I59" s="365">
        <f t="shared" si="2"/>
        <v>21.38</v>
      </c>
      <c r="J59" s="365">
        <f t="shared" si="2"/>
        <v>22.71</v>
      </c>
      <c r="K59" s="365">
        <f t="shared" si="2"/>
        <v>51.67</v>
      </c>
      <c r="L59" s="365">
        <f t="shared" si="2"/>
        <v>63.96000000000001</v>
      </c>
      <c r="M59" s="365">
        <f t="shared" si="2"/>
        <v>501.2</v>
      </c>
      <c r="N59" s="365">
        <f t="shared" si="2"/>
        <v>568.87</v>
      </c>
      <c r="O59" s="365">
        <f t="shared" si="2"/>
        <v>19.9</v>
      </c>
      <c r="P59" s="365">
        <f t="shared" si="2"/>
        <v>24.78</v>
      </c>
    </row>
    <row r="60" spans="1:16" ht="38.25">
      <c r="A60" s="44"/>
      <c r="B60" s="89" t="s">
        <v>26</v>
      </c>
      <c r="C60" s="56"/>
      <c r="D60" s="56"/>
      <c r="E60" s="57"/>
      <c r="F60" s="60"/>
      <c r="G60" s="61"/>
      <c r="H60" s="61"/>
      <c r="I60" s="61"/>
      <c r="J60" s="61"/>
      <c r="K60" s="61"/>
      <c r="L60" s="61"/>
      <c r="M60" s="61"/>
      <c r="N60" s="61"/>
      <c r="O60" s="61"/>
      <c r="P60" s="61"/>
    </row>
    <row r="61" spans="1:16" ht="38.25">
      <c r="A61" s="10" t="s">
        <v>262</v>
      </c>
      <c r="B61" s="453" t="s">
        <v>510</v>
      </c>
      <c r="C61" s="66"/>
      <c r="D61" s="66"/>
      <c r="E61" s="55">
        <v>165</v>
      </c>
      <c r="F61" s="55">
        <v>256</v>
      </c>
      <c r="G61" s="61">
        <v>14.79</v>
      </c>
      <c r="H61" s="61">
        <v>23.12</v>
      </c>
      <c r="I61" s="61">
        <v>15.34</v>
      </c>
      <c r="J61" s="61">
        <v>22.75</v>
      </c>
      <c r="K61" s="61">
        <v>24.56</v>
      </c>
      <c r="L61" s="61">
        <v>38.19</v>
      </c>
      <c r="M61" s="61">
        <v>295.93</v>
      </c>
      <c r="N61" s="61">
        <v>450.46</v>
      </c>
      <c r="O61" s="61">
        <v>0.31</v>
      </c>
      <c r="P61" s="61">
        <v>0.48</v>
      </c>
    </row>
    <row r="62" spans="1:16" ht="38.25">
      <c r="A62" s="44"/>
      <c r="B62" s="26" t="s">
        <v>13</v>
      </c>
      <c r="C62" s="57">
        <v>5</v>
      </c>
      <c r="D62" s="57">
        <v>6</v>
      </c>
      <c r="E62" s="57">
        <v>5</v>
      </c>
      <c r="F62" s="57">
        <v>6</v>
      </c>
      <c r="G62" s="61">
        <v>0.01</v>
      </c>
      <c r="H62" s="61">
        <v>0.01</v>
      </c>
      <c r="I62" s="61">
        <v>0.71</v>
      </c>
      <c r="J62" s="61">
        <v>0.71</v>
      </c>
      <c r="K62" s="61">
        <v>0.01</v>
      </c>
      <c r="L62" s="61">
        <v>0.01</v>
      </c>
      <c r="M62" s="61">
        <v>6</v>
      </c>
      <c r="N62" s="458">
        <v>6</v>
      </c>
      <c r="O62" s="61">
        <v>0</v>
      </c>
      <c r="P62" s="61">
        <v>0</v>
      </c>
    </row>
    <row r="63" spans="1:16" ht="38.25">
      <c r="A63" s="44"/>
      <c r="B63" s="26" t="s">
        <v>63</v>
      </c>
      <c r="C63" s="57">
        <v>18</v>
      </c>
      <c r="D63" s="57">
        <v>28</v>
      </c>
      <c r="E63" s="57">
        <v>18</v>
      </c>
      <c r="F63" s="57">
        <v>28</v>
      </c>
      <c r="G63" s="61"/>
      <c r="H63" s="458"/>
      <c r="I63" s="458"/>
      <c r="J63" s="458"/>
      <c r="K63" s="458"/>
      <c r="L63" s="458"/>
      <c r="M63" s="458"/>
      <c r="N63" s="458"/>
      <c r="O63" s="458"/>
      <c r="P63" s="458"/>
    </row>
    <row r="64" spans="1:16" ht="38.25">
      <c r="A64" s="44"/>
      <c r="B64" s="26" t="s">
        <v>24</v>
      </c>
      <c r="C64" s="57">
        <v>9</v>
      </c>
      <c r="D64" s="57">
        <v>14</v>
      </c>
      <c r="E64" s="57">
        <v>9</v>
      </c>
      <c r="F64" s="57">
        <v>14</v>
      </c>
      <c r="G64" s="61"/>
      <c r="H64" s="61"/>
      <c r="I64" s="61"/>
      <c r="J64" s="61"/>
      <c r="K64" s="61"/>
      <c r="L64" s="61"/>
      <c r="M64" s="61"/>
      <c r="N64" s="61"/>
      <c r="O64" s="61"/>
      <c r="P64" s="61"/>
    </row>
    <row r="65" spans="1:16" ht="38.25">
      <c r="A65" s="44"/>
      <c r="B65" s="26" t="s">
        <v>49</v>
      </c>
      <c r="C65" s="57">
        <v>126</v>
      </c>
      <c r="D65" s="57">
        <v>196</v>
      </c>
      <c r="E65" s="57">
        <v>125</v>
      </c>
      <c r="F65" s="57">
        <v>195</v>
      </c>
      <c r="G65" s="61"/>
      <c r="H65" s="61"/>
      <c r="I65" s="61"/>
      <c r="J65" s="61"/>
      <c r="K65" s="61"/>
      <c r="L65" s="61"/>
      <c r="M65" s="61"/>
      <c r="N65" s="61"/>
      <c r="O65" s="61"/>
      <c r="P65" s="61"/>
    </row>
    <row r="66" spans="1:16" ht="38.25">
      <c r="A66" s="44"/>
      <c r="B66" s="26" t="s">
        <v>62</v>
      </c>
      <c r="C66" s="57">
        <v>10</v>
      </c>
      <c r="D66" s="57">
        <v>16</v>
      </c>
      <c r="E66" s="57">
        <v>10</v>
      </c>
      <c r="F66" s="57">
        <v>16</v>
      </c>
      <c r="G66" s="61"/>
      <c r="H66" s="61"/>
      <c r="I66" s="61"/>
      <c r="J66" s="61"/>
      <c r="K66" s="61"/>
      <c r="L66" s="61"/>
      <c r="M66" s="61"/>
      <c r="N66" s="61"/>
      <c r="O66" s="61"/>
      <c r="P66" s="61"/>
    </row>
    <row r="67" spans="1:16" ht="38.25">
      <c r="A67" s="10" t="s">
        <v>263</v>
      </c>
      <c r="B67" s="439" t="s">
        <v>96</v>
      </c>
      <c r="C67" s="454"/>
      <c r="D67" s="454"/>
      <c r="E67" s="455">
        <v>180</v>
      </c>
      <c r="F67" s="455">
        <v>200</v>
      </c>
      <c r="G67" s="477">
        <v>0.03</v>
      </c>
      <c r="H67" s="477">
        <v>0.03</v>
      </c>
      <c r="I67" s="477">
        <v>0.01</v>
      </c>
      <c r="J67" s="477">
        <v>0.01</v>
      </c>
      <c r="K67" s="477">
        <v>9.98</v>
      </c>
      <c r="L67" s="477">
        <v>12.97</v>
      </c>
      <c r="M67" s="477">
        <v>42</v>
      </c>
      <c r="N67" s="477">
        <v>54</v>
      </c>
      <c r="O67" s="477">
        <v>0</v>
      </c>
      <c r="P67" s="477">
        <v>0</v>
      </c>
    </row>
    <row r="68" spans="1:16" s="435" customFormat="1" ht="38.25">
      <c r="A68" s="438"/>
      <c r="B68" s="442" t="s">
        <v>29</v>
      </c>
      <c r="C68" s="369">
        <v>0.45</v>
      </c>
      <c r="D68" s="369">
        <v>0.54</v>
      </c>
      <c r="E68" s="369">
        <v>0.45</v>
      </c>
      <c r="F68" s="369">
        <v>0.54</v>
      </c>
      <c r="G68" s="132"/>
      <c r="H68" s="132"/>
      <c r="I68" s="132"/>
      <c r="J68" s="132"/>
      <c r="K68" s="132"/>
      <c r="L68" s="132"/>
      <c r="M68" s="132"/>
      <c r="N68" s="132"/>
      <c r="O68" s="132"/>
      <c r="P68" s="132"/>
    </row>
    <row r="69" spans="1:16" ht="38.25">
      <c r="A69" s="44"/>
      <c r="B69" s="173" t="s">
        <v>24</v>
      </c>
      <c r="C69" s="159">
        <v>10</v>
      </c>
      <c r="D69" s="159">
        <v>13</v>
      </c>
      <c r="E69" s="369">
        <v>10</v>
      </c>
      <c r="F69" s="369">
        <v>13</v>
      </c>
      <c r="G69" s="56"/>
      <c r="H69" s="56"/>
      <c r="I69" s="56"/>
      <c r="J69" s="56"/>
      <c r="K69" s="56"/>
      <c r="L69" s="56"/>
      <c r="M69" s="56"/>
      <c r="N69" s="56"/>
      <c r="O69" s="56"/>
      <c r="P69" s="56"/>
    </row>
    <row r="70" spans="1:16" ht="38.25">
      <c r="A70" s="10" t="s">
        <v>265</v>
      </c>
      <c r="B70" s="29" t="s">
        <v>102</v>
      </c>
      <c r="C70" s="24"/>
      <c r="D70" s="24"/>
      <c r="E70" s="13">
        <v>14</v>
      </c>
      <c r="F70" s="13">
        <v>42</v>
      </c>
      <c r="G70" s="61">
        <v>0.68</v>
      </c>
      <c r="H70" s="61">
        <v>2.04</v>
      </c>
      <c r="I70" s="61">
        <v>0.4</v>
      </c>
      <c r="J70" s="61">
        <v>1.2</v>
      </c>
      <c r="K70" s="61">
        <v>14.58</v>
      </c>
      <c r="L70" s="61">
        <v>43.74</v>
      </c>
      <c r="M70" s="61">
        <v>91.51</v>
      </c>
      <c r="N70" s="61">
        <v>274.53</v>
      </c>
      <c r="O70" s="61">
        <v>0</v>
      </c>
      <c r="P70" s="61">
        <v>0</v>
      </c>
    </row>
    <row r="71" spans="1:16" ht="38.25">
      <c r="A71" s="10"/>
      <c r="B71" s="26" t="s">
        <v>359</v>
      </c>
      <c r="C71" s="78">
        <v>14</v>
      </c>
      <c r="D71" s="78">
        <v>42</v>
      </c>
      <c r="E71" s="78">
        <v>14</v>
      </c>
      <c r="F71" s="78">
        <v>42</v>
      </c>
      <c r="G71" s="61"/>
      <c r="H71" s="458"/>
      <c r="I71" s="458"/>
      <c r="J71" s="458"/>
      <c r="K71" s="458"/>
      <c r="L71" s="458"/>
      <c r="M71" s="458"/>
      <c r="N71" s="458"/>
      <c r="O71" s="458"/>
      <c r="P71" s="458"/>
    </row>
    <row r="72" spans="1:16" ht="38.25">
      <c r="A72" s="10" t="s">
        <v>264</v>
      </c>
      <c r="B72" s="38" t="s">
        <v>136</v>
      </c>
      <c r="C72" s="24">
        <v>93</v>
      </c>
      <c r="D72" s="24">
        <v>93</v>
      </c>
      <c r="E72" s="424">
        <v>93</v>
      </c>
      <c r="F72" s="424">
        <v>93</v>
      </c>
      <c r="G72" s="444">
        <v>0.37</v>
      </c>
      <c r="H72" s="444">
        <v>0.37</v>
      </c>
      <c r="I72" s="444">
        <v>0.37</v>
      </c>
      <c r="J72" s="444">
        <v>0.37</v>
      </c>
      <c r="K72" s="444">
        <v>9.73</v>
      </c>
      <c r="L72" s="444">
        <v>9.73</v>
      </c>
      <c r="M72" s="444">
        <v>41.85</v>
      </c>
      <c r="N72" s="444">
        <v>41.85</v>
      </c>
      <c r="O72" s="444">
        <v>9.3</v>
      </c>
      <c r="P72" s="444">
        <v>9.3</v>
      </c>
    </row>
    <row r="73" spans="1:16" ht="38.25">
      <c r="A73" s="44"/>
      <c r="B73" s="29" t="s">
        <v>25</v>
      </c>
      <c r="C73" s="54"/>
      <c r="D73" s="54"/>
      <c r="E73" s="70">
        <f aca="true" t="shared" si="3" ref="E73:P73">E61+E67+E70+E72</f>
        <v>452</v>
      </c>
      <c r="F73" s="70">
        <f t="shared" si="3"/>
        <v>591</v>
      </c>
      <c r="G73" s="70">
        <f t="shared" si="3"/>
        <v>15.869999999999997</v>
      </c>
      <c r="H73" s="70">
        <f t="shared" si="3"/>
        <v>25.560000000000002</v>
      </c>
      <c r="I73" s="70">
        <f t="shared" si="3"/>
        <v>16.12</v>
      </c>
      <c r="J73" s="70">
        <f t="shared" si="3"/>
        <v>24.330000000000002</v>
      </c>
      <c r="K73" s="70">
        <f t="shared" si="3"/>
        <v>58.849999999999994</v>
      </c>
      <c r="L73" s="70">
        <f t="shared" si="3"/>
        <v>104.63000000000001</v>
      </c>
      <c r="M73" s="70">
        <f t="shared" si="3"/>
        <v>471.29</v>
      </c>
      <c r="N73" s="70">
        <f t="shared" si="3"/>
        <v>820.84</v>
      </c>
      <c r="O73" s="70">
        <f t="shared" si="3"/>
        <v>9.610000000000001</v>
      </c>
      <c r="P73" s="70">
        <f t="shared" si="3"/>
        <v>9.780000000000001</v>
      </c>
    </row>
    <row r="74" spans="1:16" ht="38.25">
      <c r="A74" s="44"/>
      <c r="B74" s="41" t="s">
        <v>430</v>
      </c>
      <c r="C74" s="79"/>
      <c r="D74" s="79"/>
      <c r="E74" s="79"/>
      <c r="F74" s="79"/>
      <c r="G74" s="61"/>
      <c r="H74" s="61"/>
      <c r="I74" s="61"/>
      <c r="J74" s="61"/>
      <c r="K74" s="61"/>
      <c r="L74" s="61"/>
      <c r="M74" s="61"/>
      <c r="N74" s="61"/>
      <c r="O74" s="61"/>
      <c r="P74" s="61"/>
    </row>
    <row r="75" spans="1:16" ht="38.25">
      <c r="A75" s="44" t="s">
        <v>444</v>
      </c>
      <c r="B75" s="11" t="s">
        <v>431</v>
      </c>
      <c r="C75" s="440">
        <v>154</v>
      </c>
      <c r="D75" s="440">
        <v>154</v>
      </c>
      <c r="E75" s="424">
        <v>150</v>
      </c>
      <c r="F75" s="424">
        <v>150</v>
      </c>
      <c r="G75" s="444">
        <v>4.36</v>
      </c>
      <c r="H75" s="444">
        <v>4.36</v>
      </c>
      <c r="I75" s="444">
        <v>3.76</v>
      </c>
      <c r="J75" s="444">
        <v>3.76</v>
      </c>
      <c r="K75" s="444">
        <v>6</v>
      </c>
      <c r="L75" s="444">
        <v>6</v>
      </c>
      <c r="M75" s="444">
        <v>79.5</v>
      </c>
      <c r="N75" s="444">
        <v>79.5</v>
      </c>
      <c r="O75" s="444">
        <v>1.06</v>
      </c>
      <c r="P75" s="444">
        <v>1.06</v>
      </c>
    </row>
    <row r="76" spans="1:16" ht="38.25">
      <c r="A76" s="44"/>
      <c r="B76" s="11" t="s">
        <v>25</v>
      </c>
      <c r="C76" s="54"/>
      <c r="D76" s="54"/>
      <c r="E76" s="70">
        <f>E75</f>
        <v>150</v>
      </c>
      <c r="F76" s="70">
        <f aca="true" t="shared" si="4" ref="F76:P76">F75</f>
        <v>150</v>
      </c>
      <c r="G76" s="70">
        <f t="shared" si="4"/>
        <v>4.36</v>
      </c>
      <c r="H76" s="70">
        <f t="shared" si="4"/>
        <v>4.36</v>
      </c>
      <c r="I76" s="70">
        <f t="shared" si="4"/>
        <v>3.76</v>
      </c>
      <c r="J76" s="70">
        <f t="shared" si="4"/>
        <v>3.76</v>
      </c>
      <c r="K76" s="70">
        <f t="shared" si="4"/>
        <v>6</v>
      </c>
      <c r="L76" s="70">
        <f t="shared" si="4"/>
        <v>6</v>
      </c>
      <c r="M76" s="70">
        <f t="shared" si="4"/>
        <v>79.5</v>
      </c>
      <c r="N76" s="70">
        <f t="shared" si="4"/>
        <v>79.5</v>
      </c>
      <c r="O76" s="70">
        <f t="shared" si="4"/>
        <v>1.06</v>
      </c>
      <c r="P76" s="70">
        <f t="shared" si="4"/>
        <v>1.06</v>
      </c>
    </row>
    <row r="77" spans="1:16" ht="38.25">
      <c r="A77" s="44"/>
      <c r="B77" s="26" t="s">
        <v>30</v>
      </c>
      <c r="C77" s="57"/>
      <c r="D77" s="57"/>
      <c r="E77" s="57"/>
      <c r="F77" s="60"/>
      <c r="G77" s="61"/>
      <c r="H77" s="61"/>
      <c r="I77" s="61"/>
      <c r="J77" s="61"/>
      <c r="K77" s="61"/>
      <c r="L77" s="61"/>
      <c r="M77" s="61"/>
      <c r="N77" s="61"/>
      <c r="O77" s="61"/>
      <c r="P77" s="61"/>
    </row>
    <row r="78" spans="1:16" ht="38.25">
      <c r="A78" s="44"/>
      <c r="B78" s="26" t="s">
        <v>33</v>
      </c>
      <c r="C78" s="57">
        <v>4</v>
      </c>
      <c r="D78" s="57">
        <v>6</v>
      </c>
      <c r="E78" s="55">
        <v>4</v>
      </c>
      <c r="F78" s="55">
        <v>6</v>
      </c>
      <c r="G78" s="61"/>
      <c r="H78" s="61"/>
      <c r="I78" s="61"/>
      <c r="J78" s="61"/>
      <c r="K78" s="61"/>
      <c r="L78" s="61"/>
      <c r="M78" s="61"/>
      <c r="N78" s="61"/>
      <c r="O78" s="61"/>
      <c r="P78" s="61"/>
    </row>
    <row r="79" spans="1:16" ht="38.25">
      <c r="A79" s="44"/>
      <c r="B79" s="45" t="s">
        <v>34</v>
      </c>
      <c r="C79" s="66"/>
      <c r="D79" s="66"/>
      <c r="E79" s="80">
        <f aca="true" t="shared" si="5" ref="E79:P79">E17+E20+E59+E73+E76</f>
        <v>1644</v>
      </c>
      <c r="F79" s="80">
        <f t="shared" si="5"/>
        <v>1977</v>
      </c>
      <c r="G79" s="80">
        <f t="shared" si="5"/>
        <v>52.8</v>
      </c>
      <c r="H79" s="80">
        <f t="shared" si="5"/>
        <v>66.39</v>
      </c>
      <c r="I79" s="80">
        <f t="shared" si="5"/>
        <v>53.839999999999996</v>
      </c>
      <c r="J79" s="80">
        <f t="shared" si="5"/>
        <v>67.71000000000001</v>
      </c>
      <c r="K79" s="80">
        <f t="shared" si="5"/>
        <v>172.16</v>
      </c>
      <c r="L79" s="80">
        <f t="shared" si="5"/>
        <v>242.43</v>
      </c>
      <c r="M79" s="80">
        <f t="shared" si="5"/>
        <v>1417.95</v>
      </c>
      <c r="N79" s="80">
        <f t="shared" si="5"/>
        <v>1931.7800000000002</v>
      </c>
      <c r="O79" s="80">
        <f t="shared" si="5"/>
        <v>34.690000000000005</v>
      </c>
      <c r="P79" s="80">
        <f t="shared" si="5"/>
        <v>44.21000000000001</v>
      </c>
    </row>
    <row r="142" spans="2:16" ht="38.25">
      <c r="B142" s="175"/>
      <c r="C142" s="176"/>
      <c r="D142" s="177"/>
      <c r="E142" s="178"/>
      <c r="F142" s="178"/>
      <c r="G142" s="6"/>
      <c r="H142" s="6"/>
      <c r="I142" s="6"/>
      <c r="J142" s="6"/>
      <c r="K142" s="6"/>
      <c r="L142" s="6"/>
      <c r="M142" s="6"/>
      <c r="N142" s="6"/>
      <c r="O142" s="91"/>
      <c r="P142" s="6"/>
    </row>
    <row r="143" spans="2:16" ht="38.25">
      <c r="B143" s="175"/>
      <c r="C143" s="176"/>
      <c r="D143" s="177"/>
      <c r="E143" s="178"/>
      <c r="F143" s="178"/>
      <c r="G143" s="6"/>
      <c r="H143" s="6"/>
      <c r="I143" s="6"/>
      <c r="J143" s="6"/>
      <c r="K143" s="6"/>
      <c r="L143" s="6"/>
      <c r="M143" s="6"/>
      <c r="N143" s="6"/>
      <c r="O143" s="6"/>
      <c r="P143" s="6"/>
    </row>
    <row r="144" spans="2:16" ht="38.25">
      <c r="B144" s="179"/>
      <c r="C144" s="180"/>
      <c r="D144" s="181"/>
      <c r="E144" s="44"/>
      <c r="F144" s="44"/>
      <c r="G144" s="6"/>
      <c r="H144" s="6"/>
      <c r="I144" s="6"/>
      <c r="J144" s="6"/>
      <c r="K144" s="6"/>
      <c r="L144" s="6"/>
      <c r="M144" s="6"/>
      <c r="N144" s="6"/>
      <c r="O144" s="6"/>
      <c r="P144" s="6"/>
    </row>
    <row r="145" spans="2:16" ht="38.25">
      <c r="B145" s="179"/>
      <c r="C145" s="180"/>
      <c r="D145" s="181"/>
      <c r="E145" s="44"/>
      <c r="F145" s="44"/>
      <c r="G145" s="6"/>
      <c r="H145" s="6"/>
      <c r="I145" s="6"/>
      <c r="J145" s="6"/>
      <c r="K145" s="6"/>
      <c r="L145" s="6"/>
      <c r="M145" s="6"/>
      <c r="N145" s="6"/>
      <c r="O145" s="6"/>
      <c r="P145" s="6"/>
    </row>
    <row r="146" spans="2:16" ht="38.25">
      <c r="B146" s="179"/>
      <c r="C146" s="180"/>
      <c r="D146" s="181"/>
      <c r="E146" s="44"/>
      <c r="F146" s="44"/>
      <c r="G146" s="6"/>
      <c r="H146" s="6"/>
      <c r="I146" s="6"/>
      <c r="J146" s="6"/>
      <c r="K146" s="6"/>
      <c r="L146" s="6"/>
      <c r="M146" s="6"/>
      <c r="N146" s="6"/>
      <c r="O146" s="6"/>
      <c r="P146" s="6"/>
    </row>
    <row r="147" spans="2:16" ht="38.25">
      <c r="B147" s="179"/>
      <c r="C147" s="180"/>
      <c r="D147" s="181"/>
      <c r="E147" s="44"/>
      <c r="F147" s="44"/>
      <c r="G147" s="6"/>
      <c r="H147" s="6"/>
      <c r="I147" s="6"/>
      <c r="J147" s="6"/>
      <c r="K147" s="6"/>
      <c r="L147" s="6"/>
      <c r="M147" s="6"/>
      <c r="N147" s="6"/>
      <c r="O147" s="6"/>
      <c r="P147" s="6"/>
    </row>
    <row r="148" spans="2:16" ht="38.25">
      <c r="B148" s="179"/>
      <c r="C148" s="180"/>
      <c r="D148" s="181"/>
      <c r="E148" s="44"/>
      <c r="F148" s="44"/>
      <c r="G148" s="6"/>
      <c r="H148" s="6"/>
      <c r="I148" s="6"/>
      <c r="J148" s="6"/>
      <c r="K148" s="6"/>
      <c r="L148" s="6"/>
      <c r="M148" s="6"/>
      <c r="N148" s="6"/>
      <c r="O148" s="6"/>
      <c r="P148" s="6"/>
    </row>
    <row r="149" spans="2:16" ht="38.25">
      <c r="B149" s="179"/>
      <c r="C149" s="180"/>
      <c r="D149" s="181"/>
      <c r="E149" s="44"/>
      <c r="F149" s="44"/>
      <c r="G149" s="6"/>
      <c r="H149" s="6"/>
      <c r="I149" s="6"/>
      <c r="J149" s="6"/>
      <c r="K149" s="6"/>
      <c r="L149" s="6"/>
      <c r="M149" s="6"/>
      <c r="N149" s="6"/>
      <c r="O149" s="6"/>
      <c r="P149" s="6"/>
    </row>
    <row r="150" spans="2:16" ht="38.25">
      <c r="B150" s="179"/>
      <c r="C150" s="180"/>
      <c r="D150" s="181"/>
      <c r="E150" s="44"/>
      <c r="F150" s="44"/>
      <c r="G150" s="6"/>
      <c r="H150" s="6"/>
      <c r="I150" s="6"/>
      <c r="J150" s="6"/>
      <c r="K150" s="6"/>
      <c r="L150" s="6"/>
      <c r="M150" s="6"/>
      <c r="N150" s="6"/>
      <c r="O150" s="6"/>
      <c r="P150" s="6"/>
    </row>
  </sheetData>
  <sheetProtection/>
  <mergeCells count="11">
    <mergeCell ref="I3:J3"/>
    <mergeCell ref="K3:L3"/>
    <mergeCell ref="O1:P2"/>
    <mergeCell ref="A1:A3"/>
    <mergeCell ref="B1:B3"/>
    <mergeCell ref="E1:F2"/>
    <mergeCell ref="G1:L2"/>
    <mergeCell ref="M1:N2"/>
    <mergeCell ref="O3:P3"/>
    <mergeCell ref="C1:D2"/>
    <mergeCell ref="G3:H3"/>
  </mergeCells>
  <printOptions/>
  <pageMargins left="0" right="0" top="0" bottom="0" header="0" footer="0"/>
  <pageSetup horizontalDpi="600" verticalDpi="600" orientation="landscape" paperSize="9" scale="35" r:id="rId1"/>
  <rowBreaks count="1" manualBreakCount="1">
    <brk id="81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P132"/>
  <sheetViews>
    <sheetView view="pageBreakPreview" zoomScale="40" zoomScaleSheetLayoutView="40" zoomScalePageLayoutView="0" workbookViewId="0" topLeftCell="A1">
      <selection activeCell="B10" sqref="B10"/>
    </sheetView>
  </sheetViews>
  <sheetFormatPr defaultColWidth="9.140625" defaultRowHeight="15"/>
  <cols>
    <col min="1" max="1" width="32.28125" style="49" bestFit="1" customWidth="1"/>
    <col min="2" max="2" width="118.00390625" style="2" customWidth="1"/>
    <col min="3" max="3" width="20.57421875" style="2" bestFit="1" customWidth="1"/>
    <col min="4" max="4" width="18.7109375" style="2" bestFit="1" customWidth="1"/>
    <col min="5" max="6" width="21.57421875" style="81" bestFit="1" customWidth="1"/>
    <col min="7" max="10" width="15.57421875" style="2" bestFit="1" customWidth="1"/>
    <col min="11" max="12" width="18.57421875" style="2" bestFit="1" customWidth="1"/>
    <col min="13" max="14" width="21.57421875" style="2" bestFit="1" customWidth="1"/>
    <col min="15" max="16" width="15.57421875" style="2" bestFit="1" customWidth="1"/>
    <col min="17" max="16384" width="9.140625" style="2" customWidth="1"/>
  </cols>
  <sheetData>
    <row r="1" spans="1:16" ht="38.25" customHeight="1">
      <c r="A1" s="526" t="s">
        <v>104</v>
      </c>
      <c r="B1" s="527" t="s">
        <v>580</v>
      </c>
      <c r="C1" s="526" t="s">
        <v>486</v>
      </c>
      <c r="D1" s="530"/>
      <c r="E1" s="526" t="s">
        <v>486</v>
      </c>
      <c r="F1" s="530"/>
      <c r="G1" s="525" t="s">
        <v>0</v>
      </c>
      <c r="H1" s="525"/>
      <c r="I1" s="525"/>
      <c r="J1" s="525"/>
      <c r="K1" s="525"/>
      <c r="L1" s="525"/>
      <c r="M1" s="526" t="s">
        <v>490</v>
      </c>
      <c r="N1" s="530"/>
      <c r="O1" s="526" t="s">
        <v>351</v>
      </c>
      <c r="P1" s="526"/>
    </row>
    <row r="2" spans="1:16" ht="38.25">
      <c r="A2" s="526"/>
      <c r="B2" s="528"/>
      <c r="C2" s="530"/>
      <c r="D2" s="530"/>
      <c r="E2" s="530"/>
      <c r="F2" s="530"/>
      <c r="G2" s="525"/>
      <c r="H2" s="525"/>
      <c r="I2" s="525"/>
      <c r="J2" s="525"/>
      <c r="K2" s="525"/>
      <c r="L2" s="525"/>
      <c r="M2" s="530"/>
      <c r="N2" s="530"/>
      <c r="O2" s="526"/>
      <c r="P2" s="526"/>
    </row>
    <row r="3" spans="1:16" ht="98.25" customHeight="1">
      <c r="A3" s="526"/>
      <c r="B3" s="529"/>
      <c r="C3" s="50" t="s">
        <v>1</v>
      </c>
      <c r="D3" s="50" t="s">
        <v>2</v>
      </c>
      <c r="E3" s="50" t="s">
        <v>1</v>
      </c>
      <c r="F3" s="50" t="s">
        <v>2</v>
      </c>
      <c r="G3" s="526" t="s">
        <v>352</v>
      </c>
      <c r="H3" s="526"/>
      <c r="I3" s="526" t="s">
        <v>4</v>
      </c>
      <c r="J3" s="525"/>
      <c r="K3" s="525" t="s">
        <v>3</v>
      </c>
      <c r="L3" s="525"/>
      <c r="M3" s="50"/>
      <c r="N3" s="50"/>
      <c r="O3" s="525" t="s">
        <v>5</v>
      </c>
      <c r="P3" s="525"/>
    </row>
    <row r="4" spans="1:16" ht="38.25">
      <c r="A4" s="5"/>
      <c r="B4" s="6" t="s">
        <v>6</v>
      </c>
      <c r="C4" s="5" t="s">
        <v>322</v>
      </c>
      <c r="D4" s="5" t="s">
        <v>323</v>
      </c>
      <c r="E4" s="5" t="s">
        <v>324</v>
      </c>
      <c r="F4" s="7" t="s">
        <v>324</v>
      </c>
      <c r="G4" s="7" t="s">
        <v>1</v>
      </c>
      <c r="H4" s="8" t="s">
        <v>2</v>
      </c>
      <c r="I4" s="7" t="s">
        <v>1</v>
      </c>
      <c r="J4" s="8" t="s">
        <v>2</v>
      </c>
      <c r="K4" s="7" t="s">
        <v>1</v>
      </c>
      <c r="L4" s="8" t="s">
        <v>2</v>
      </c>
      <c r="M4" s="7" t="s">
        <v>1</v>
      </c>
      <c r="N4" s="8" t="s">
        <v>2</v>
      </c>
      <c r="O4" s="7" t="s">
        <v>1</v>
      </c>
      <c r="P4" s="8" t="s">
        <v>2</v>
      </c>
    </row>
    <row r="5" spans="1:16" ht="38.25">
      <c r="A5" s="10" t="s">
        <v>266</v>
      </c>
      <c r="B5" s="11" t="s">
        <v>463</v>
      </c>
      <c r="C5" s="12"/>
      <c r="D5" s="12"/>
      <c r="E5" s="13">
        <v>150</v>
      </c>
      <c r="F5" s="13">
        <v>200</v>
      </c>
      <c r="G5" s="14">
        <v>5.16</v>
      </c>
      <c r="H5" s="14">
        <v>6.82</v>
      </c>
      <c r="I5" s="14">
        <v>5.26</v>
      </c>
      <c r="J5" s="14">
        <v>7.22</v>
      </c>
      <c r="K5" s="14">
        <v>18.2</v>
      </c>
      <c r="L5" s="14">
        <v>24.06</v>
      </c>
      <c r="M5" s="14">
        <v>141</v>
      </c>
      <c r="N5" s="14">
        <v>187</v>
      </c>
      <c r="O5" s="14">
        <v>1.3</v>
      </c>
      <c r="P5" s="14">
        <v>1.73</v>
      </c>
    </row>
    <row r="6" spans="1:16" ht="38.25">
      <c r="A6" s="5"/>
      <c r="B6" s="16" t="s">
        <v>7</v>
      </c>
      <c r="C6" s="17">
        <v>19</v>
      </c>
      <c r="D6" s="17">
        <v>25</v>
      </c>
      <c r="E6" s="17">
        <v>19</v>
      </c>
      <c r="F6" s="17">
        <v>25</v>
      </c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38.25">
      <c r="A7" s="5"/>
      <c r="B7" s="16" t="s">
        <v>13</v>
      </c>
      <c r="C7" s="101">
        <v>2.5</v>
      </c>
      <c r="D7" s="101">
        <v>3</v>
      </c>
      <c r="E7" s="93">
        <v>2.5</v>
      </c>
      <c r="F7" s="93">
        <v>3</v>
      </c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38.25">
      <c r="A8" s="5"/>
      <c r="B8" s="16" t="s">
        <v>27</v>
      </c>
      <c r="C8" s="17">
        <v>100</v>
      </c>
      <c r="D8" s="17">
        <v>133</v>
      </c>
      <c r="E8" s="17">
        <v>100</v>
      </c>
      <c r="F8" s="17">
        <v>133</v>
      </c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ht="38.25">
      <c r="A9" s="5"/>
      <c r="B9" s="16" t="s">
        <v>24</v>
      </c>
      <c r="C9" s="17">
        <v>3</v>
      </c>
      <c r="D9" s="17">
        <v>4</v>
      </c>
      <c r="E9" s="17">
        <v>3</v>
      </c>
      <c r="F9" s="17">
        <v>4</v>
      </c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ht="38.25">
      <c r="A10" s="10" t="s">
        <v>267</v>
      </c>
      <c r="B10" s="11" t="s">
        <v>400</v>
      </c>
      <c r="C10" s="12"/>
      <c r="D10" s="12"/>
      <c r="E10" s="13">
        <v>180</v>
      </c>
      <c r="F10" s="13">
        <v>200</v>
      </c>
      <c r="G10" s="441">
        <v>2.4</v>
      </c>
      <c r="H10" s="441">
        <v>3.26</v>
      </c>
      <c r="I10" s="441">
        <v>3.52</v>
      </c>
      <c r="J10" s="441">
        <v>4.4</v>
      </c>
      <c r="K10" s="441">
        <v>15.02</v>
      </c>
      <c r="L10" s="441">
        <v>18.29</v>
      </c>
      <c r="M10" s="441">
        <v>101.36</v>
      </c>
      <c r="N10" s="441">
        <v>125.8</v>
      </c>
      <c r="O10" s="441">
        <v>1.31</v>
      </c>
      <c r="P10" s="441">
        <v>1.65</v>
      </c>
    </row>
    <row r="11" spans="1:16" ht="38.25">
      <c r="A11" s="5"/>
      <c r="B11" s="16" t="s">
        <v>27</v>
      </c>
      <c r="C11" s="443">
        <v>101</v>
      </c>
      <c r="D11" s="443">
        <v>127</v>
      </c>
      <c r="E11" s="443">
        <v>101</v>
      </c>
      <c r="F11" s="443">
        <v>127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38.25">
      <c r="A12" s="5"/>
      <c r="B12" s="16" t="s">
        <v>9</v>
      </c>
      <c r="C12" s="17">
        <v>2.86</v>
      </c>
      <c r="D12" s="17">
        <v>3.43</v>
      </c>
      <c r="E12" s="17">
        <v>2.86</v>
      </c>
      <c r="F12" s="17">
        <v>3.43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38.25">
      <c r="A13" s="5"/>
      <c r="B13" s="16" t="s">
        <v>24</v>
      </c>
      <c r="C13" s="443">
        <v>10</v>
      </c>
      <c r="D13" s="443">
        <v>12</v>
      </c>
      <c r="E13" s="443">
        <v>10</v>
      </c>
      <c r="F13" s="443">
        <v>12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38.25">
      <c r="A14" s="10" t="s">
        <v>268</v>
      </c>
      <c r="B14" s="11" t="s">
        <v>11</v>
      </c>
      <c r="C14" s="491"/>
      <c r="D14" s="491"/>
      <c r="E14" s="494">
        <v>36</v>
      </c>
      <c r="F14" s="494">
        <v>60</v>
      </c>
      <c r="G14" s="492">
        <v>3.04</v>
      </c>
      <c r="H14" s="492">
        <v>4.97</v>
      </c>
      <c r="I14" s="492">
        <v>6.82</v>
      </c>
      <c r="J14" s="492">
        <v>8.16</v>
      </c>
      <c r="K14" s="492">
        <v>10.91</v>
      </c>
      <c r="L14" s="492">
        <v>20.7</v>
      </c>
      <c r="M14" s="492">
        <v>117.18</v>
      </c>
      <c r="N14" s="492">
        <v>176.12</v>
      </c>
      <c r="O14" s="492">
        <v>0.06</v>
      </c>
      <c r="P14" s="492">
        <v>0.08</v>
      </c>
    </row>
    <row r="15" spans="1:16" ht="38.25">
      <c r="A15" s="5"/>
      <c r="B15" s="16" t="s">
        <v>12</v>
      </c>
      <c r="C15" s="493">
        <v>8.6</v>
      </c>
      <c r="D15" s="493">
        <v>12.9</v>
      </c>
      <c r="E15" s="493">
        <v>8</v>
      </c>
      <c r="F15" s="493">
        <v>12</v>
      </c>
      <c r="G15" s="492"/>
      <c r="H15" s="492"/>
      <c r="I15" s="492"/>
      <c r="J15" s="492"/>
      <c r="K15" s="492"/>
      <c r="L15" s="492"/>
      <c r="M15" s="492"/>
      <c r="N15" s="492"/>
      <c r="O15" s="492"/>
      <c r="P15" s="492"/>
    </row>
    <row r="16" spans="1:16" ht="38.25">
      <c r="A16" s="5"/>
      <c r="B16" s="16" t="s">
        <v>13</v>
      </c>
      <c r="C16" s="493">
        <v>6</v>
      </c>
      <c r="D16" s="493">
        <v>6</v>
      </c>
      <c r="E16" s="493">
        <v>6</v>
      </c>
      <c r="F16" s="493">
        <v>6</v>
      </c>
      <c r="G16" s="492"/>
      <c r="H16" s="492"/>
      <c r="I16" s="492"/>
      <c r="J16" s="492"/>
      <c r="K16" s="492"/>
      <c r="L16" s="492"/>
      <c r="M16" s="492"/>
      <c r="N16" s="492"/>
      <c r="O16" s="492"/>
      <c r="P16" s="492"/>
    </row>
    <row r="17" spans="1:16" ht="38.25">
      <c r="A17" s="5"/>
      <c r="B17" s="16" t="s">
        <v>14</v>
      </c>
      <c r="C17" s="493">
        <v>22</v>
      </c>
      <c r="D17" s="493">
        <v>42</v>
      </c>
      <c r="E17" s="493">
        <v>22</v>
      </c>
      <c r="F17" s="493">
        <v>42</v>
      </c>
      <c r="G17" s="492"/>
      <c r="H17" s="492"/>
      <c r="I17" s="492"/>
      <c r="J17" s="492"/>
      <c r="K17" s="492"/>
      <c r="L17" s="492"/>
      <c r="M17" s="492"/>
      <c r="N17" s="492"/>
      <c r="O17" s="492"/>
      <c r="P17" s="492"/>
    </row>
    <row r="18" spans="1:16" ht="38.25">
      <c r="A18" s="5"/>
      <c r="B18" s="11" t="s">
        <v>25</v>
      </c>
      <c r="C18" s="12"/>
      <c r="D18" s="12"/>
      <c r="E18" s="22">
        <f>E5+E10+E14</f>
        <v>366</v>
      </c>
      <c r="F18" s="22">
        <f aca="true" t="shared" si="0" ref="F18:P18">F5+F10+F14</f>
        <v>460</v>
      </c>
      <c r="G18" s="22">
        <f t="shared" si="0"/>
        <v>10.600000000000001</v>
      </c>
      <c r="H18" s="22">
        <f t="shared" si="0"/>
        <v>15.05</v>
      </c>
      <c r="I18" s="22">
        <f t="shared" si="0"/>
        <v>15.6</v>
      </c>
      <c r="J18" s="22">
        <f t="shared" si="0"/>
        <v>19.78</v>
      </c>
      <c r="K18" s="22">
        <f t="shared" si="0"/>
        <v>44.129999999999995</v>
      </c>
      <c r="L18" s="22">
        <f t="shared" si="0"/>
        <v>63.05</v>
      </c>
      <c r="M18" s="22">
        <f t="shared" si="0"/>
        <v>359.54</v>
      </c>
      <c r="N18" s="22">
        <f t="shared" si="0"/>
        <v>488.92</v>
      </c>
      <c r="O18" s="22">
        <f t="shared" si="0"/>
        <v>2.6700000000000004</v>
      </c>
      <c r="P18" s="22">
        <f t="shared" si="0"/>
        <v>3.46</v>
      </c>
    </row>
    <row r="19" spans="1:16" ht="38.25">
      <c r="A19" s="5"/>
      <c r="B19" s="6" t="s">
        <v>15</v>
      </c>
      <c r="C19" s="14"/>
      <c r="D19" s="14"/>
      <c r="E19" s="21"/>
      <c r="F19" s="21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38.25">
      <c r="A20" s="10" t="s">
        <v>269</v>
      </c>
      <c r="B20" s="23" t="s">
        <v>16</v>
      </c>
      <c r="C20" s="24">
        <v>125</v>
      </c>
      <c r="D20" s="24">
        <v>125</v>
      </c>
      <c r="E20" s="426">
        <v>125</v>
      </c>
      <c r="F20" s="426">
        <v>125</v>
      </c>
      <c r="G20" s="441">
        <v>0.13</v>
      </c>
      <c r="H20" s="441">
        <v>0.13</v>
      </c>
      <c r="I20" s="441">
        <v>0</v>
      </c>
      <c r="J20" s="441">
        <v>0</v>
      </c>
      <c r="K20" s="441">
        <v>11.38</v>
      </c>
      <c r="L20" s="441">
        <v>11.38</v>
      </c>
      <c r="M20" s="441">
        <v>46.25</v>
      </c>
      <c r="N20" s="441">
        <v>46.25</v>
      </c>
      <c r="O20" s="441">
        <v>2.5</v>
      </c>
      <c r="P20" s="441">
        <v>2.5</v>
      </c>
    </row>
    <row r="21" spans="1:16" ht="38.25">
      <c r="A21" s="5"/>
      <c r="B21" s="11" t="s">
        <v>25</v>
      </c>
      <c r="C21" s="12"/>
      <c r="D21" s="12"/>
      <c r="E21" s="22">
        <f>E20</f>
        <v>125</v>
      </c>
      <c r="F21" s="22">
        <f aca="true" t="shared" si="1" ref="F21:P21">F20</f>
        <v>125</v>
      </c>
      <c r="G21" s="22">
        <f t="shared" si="1"/>
        <v>0.13</v>
      </c>
      <c r="H21" s="22">
        <f t="shared" si="1"/>
        <v>0.13</v>
      </c>
      <c r="I21" s="22">
        <f t="shared" si="1"/>
        <v>0</v>
      </c>
      <c r="J21" s="22">
        <f t="shared" si="1"/>
        <v>0</v>
      </c>
      <c r="K21" s="22">
        <f t="shared" si="1"/>
        <v>11.38</v>
      </c>
      <c r="L21" s="22">
        <f t="shared" si="1"/>
        <v>11.38</v>
      </c>
      <c r="M21" s="22">
        <f t="shared" si="1"/>
        <v>46.25</v>
      </c>
      <c r="N21" s="22">
        <f t="shared" si="1"/>
        <v>46.25</v>
      </c>
      <c r="O21" s="22">
        <f t="shared" si="1"/>
        <v>2.5</v>
      </c>
      <c r="P21" s="22">
        <f t="shared" si="1"/>
        <v>2.5</v>
      </c>
    </row>
    <row r="22" spans="1:16" ht="38.25">
      <c r="A22" s="5"/>
      <c r="B22" s="6" t="s">
        <v>17</v>
      </c>
      <c r="C22" s="14"/>
      <c r="D22" s="14"/>
      <c r="E22" s="21"/>
      <c r="F22" s="21"/>
      <c r="G22" s="20"/>
      <c r="H22" s="20"/>
      <c r="I22" s="20"/>
      <c r="J22" s="20"/>
      <c r="K22" s="20"/>
      <c r="L22" s="20"/>
      <c r="M22" s="20"/>
      <c r="N22" s="20"/>
      <c r="O22" s="20"/>
      <c r="P22" s="20"/>
    </row>
    <row r="23" spans="1:16" ht="38.25">
      <c r="A23" s="10" t="s">
        <v>270</v>
      </c>
      <c r="B23" s="340" t="s">
        <v>482</v>
      </c>
      <c r="C23" s="359"/>
      <c r="D23" s="359"/>
      <c r="E23" s="360">
        <v>45</v>
      </c>
      <c r="F23" s="360">
        <v>60</v>
      </c>
      <c r="G23" s="361">
        <v>0.82</v>
      </c>
      <c r="H23" s="361">
        <v>1.09</v>
      </c>
      <c r="I23" s="361">
        <v>2.13</v>
      </c>
      <c r="J23" s="361">
        <v>2.84</v>
      </c>
      <c r="K23" s="361">
        <v>4.73</v>
      </c>
      <c r="L23" s="361">
        <v>6.31</v>
      </c>
      <c r="M23" s="361">
        <v>41</v>
      </c>
      <c r="N23" s="361">
        <v>54.67</v>
      </c>
      <c r="O23" s="361">
        <v>4.69</v>
      </c>
      <c r="P23" s="361">
        <v>6.25</v>
      </c>
    </row>
    <row r="24" spans="1:16" s="337" customFormat="1" ht="38.25">
      <c r="A24" s="339"/>
      <c r="B24" s="353" t="s">
        <v>97</v>
      </c>
      <c r="C24" s="362">
        <v>29</v>
      </c>
      <c r="D24" s="362">
        <v>38</v>
      </c>
      <c r="E24" s="364">
        <v>22</v>
      </c>
      <c r="F24" s="364">
        <v>29</v>
      </c>
      <c r="G24" s="361"/>
      <c r="H24" s="361"/>
      <c r="I24" s="361"/>
      <c r="J24" s="361"/>
      <c r="K24" s="361"/>
      <c r="L24" s="361"/>
      <c r="M24" s="361"/>
      <c r="N24" s="361"/>
      <c r="O24" s="361"/>
      <c r="P24" s="361"/>
    </row>
    <row r="25" spans="1:16" s="337" customFormat="1" ht="38.25">
      <c r="A25" s="339"/>
      <c r="B25" s="353" t="s">
        <v>340</v>
      </c>
      <c r="C25" s="362">
        <v>31</v>
      </c>
      <c r="D25" s="362">
        <v>41</v>
      </c>
      <c r="E25" s="364">
        <v>22</v>
      </c>
      <c r="F25" s="364">
        <v>29</v>
      </c>
      <c r="G25" s="361"/>
      <c r="H25" s="361"/>
      <c r="I25" s="361"/>
      <c r="J25" s="361"/>
      <c r="K25" s="361"/>
      <c r="L25" s="361"/>
      <c r="M25" s="361"/>
      <c r="N25" s="361"/>
      <c r="O25" s="361"/>
      <c r="P25" s="361"/>
    </row>
    <row r="26" spans="1:16" s="337" customFormat="1" ht="38.25">
      <c r="A26" s="339"/>
      <c r="B26" s="353" t="s">
        <v>341</v>
      </c>
      <c r="C26" s="362">
        <v>33</v>
      </c>
      <c r="D26" s="362">
        <v>45</v>
      </c>
      <c r="E26" s="364">
        <v>22</v>
      </c>
      <c r="F26" s="364">
        <v>29</v>
      </c>
      <c r="G26" s="361"/>
      <c r="H26" s="361"/>
      <c r="I26" s="361"/>
      <c r="J26" s="361"/>
      <c r="K26" s="361"/>
      <c r="L26" s="361"/>
      <c r="M26" s="361"/>
      <c r="N26" s="361"/>
      <c r="O26" s="361"/>
      <c r="P26" s="361"/>
    </row>
    <row r="27" spans="1:16" s="337" customFormat="1" ht="38.25">
      <c r="A27" s="339"/>
      <c r="B27" s="353" t="s">
        <v>342</v>
      </c>
      <c r="C27" s="362">
        <v>36</v>
      </c>
      <c r="D27" s="362">
        <v>48</v>
      </c>
      <c r="E27" s="364">
        <v>22</v>
      </c>
      <c r="F27" s="364">
        <v>29</v>
      </c>
      <c r="G27" s="361"/>
      <c r="H27" s="361"/>
      <c r="I27" s="361"/>
      <c r="J27" s="361"/>
      <c r="K27" s="361"/>
      <c r="L27" s="361"/>
      <c r="M27" s="361"/>
      <c r="N27" s="361"/>
      <c r="O27" s="361"/>
      <c r="P27" s="361"/>
    </row>
    <row r="28" spans="1:16" s="337" customFormat="1" ht="38.25">
      <c r="A28" s="339"/>
      <c r="B28" s="348" t="s">
        <v>335</v>
      </c>
      <c r="C28" s="364">
        <v>22</v>
      </c>
      <c r="D28" s="364">
        <v>29</v>
      </c>
      <c r="E28" s="364">
        <v>22</v>
      </c>
      <c r="F28" s="364">
        <v>29</v>
      </c>
      <c r="G28" s="361"/>
      <c r="H28" s="361"/>
      <c r="I28" s="361"/>
      <c r="J28" s="361"/>
      <c r="K28" s="361"/>
      <c r="L28" s="361"/>
      <c r="M28" s="361"/>
      <c r="N28" s="361"/>
      <c r="O28" s="361"/>
      <c r="P28" s="361"/>
    </row>
    <row r="29" spans="1:16" s="337" customFormat="1" ht="38.25">
      <c r="A29" s="339"/>
      <c r="B29" s="348" t="s">
        <v>94</v>
      </c>
      <c r="C29" s="362">
        <v>2</v>
      </c>
      <c r="D29" s="362">
        <v>3</v>
      </c>
      <c r="E29" s="362">
        <v>2</v>
      </c>
      <c r="F29" s="362">
        <v>3</v>
      </c>
      <c r="G29" s="361"/>
      <c r="H29" s="361"/>
      <c r="I29" s="361"/>
      <c r="J29" s="361"/>
      <c r="K29" s="361"/>
      <c r="L29" s="361"/>
      <c r="M29" s="361"/>
      <c r="N29" s="361"/>
      <c r="O29" s="361"/>
      <c r="P29" s="361"/>
    </row>
    <row r="30" spans="1:16" s="337" customFormat="1" ht="38.25">
      <c r="A30" s="339"/>
      <c r="B30" s="348" t="s">
        <v>429</v>
      </c>
      <c r="C30" s="362">
        <v>4</v>
      </c>
      <c r="D30" s="362">
        <v>5</v>
      </c>
      <c r="E30" s="366">
        <v>3</v>
      </c>
      <c r="F30" s="366">
        <v>4</v>
      </c>
      <c r="G30" s="361"/>
      <c r="H30" s="361"/>
      <c r="I30" s="361"/>
      <c r="J30" s="361"/>
      <c r="K30" s="361"/>
      <c r="L30" s="361"/>
      <c r="M30" s="361"/>
      <c r="N30" s="361"/>
      <c r="O30" s="361"/>
      <c r="P30" s="361"/>
    </row>
    <row r="31" spans="1:16" ht="43.5" customHeight="1">
      <c r="A31" s="10"/>
      <c r="B31" s="348" t="s">
        <v>334</v>
      </c>
      <c r="C31" s="362">
        <v>3</v>
      </c>
      <c r="D31" s="362">
        <v>4</v>
      </c>
      <c r="E31" s="366">
        <v>3</v>
      </c>
      <c r="F31" s="366">
        <v>4</v>
      </c>
      <c r="G31" s="361"/>
      <c r="H31" s="361"/>
      <c r="I31" s="361"/>
      <c r="J31" s="361"/>
      <c r="K31" s="361"/>
      <c r="L31" s="361"/>
      <c r="M31" s="361"/>
      <c r="N31" s="361"/>
      <c r="O31" s="361"/>
      <c r="P31" s="361"/>
    </row>
    <row r="32" spans="1:16" ht="38.25">
      <c r="A32" s="10"/>
      <c r="B32" s="356" t="s">
        <v>355</v>
      </c>
      <c r="C32" s="362">
        <v>11</v>
      </c>
      <c r="D32" s="362">
        <v>15</v>
      </c>
      <c r="E32" s="362">
        <v>6</v>
      </c>
      <c r="F32" s="362">
        <v>8</v>
      </c>
      <c r="G32" s="361"/>
      <c r="H32" s="361"/>
      <c r="I32" s="361"/>
      <c r="J32" s="361"/>
      <c r="K32" s="361"/>
      <c r="L32" s="361"/>
      <c r="M32" s="361"/>
      <c r="N32" s="361"/>
      <c r="O32" s="361"/>
      <c r="P32" s="361"/>
    </row>
    <row r="33" spans="1:16" ht="36" customHeight="1">
      <c r="A33" s="5"/>
      <c r="B33" s="349" t="s">
        <v>426</v>
      </c>
      <c r="C33" s="362">
        <v>10</v>
      </c>
      <c r="D33" s="362">
        <v>12.6</v>
      </c>
      <c r="E33" s="362">
        <v>9</v>
      </c>
      <c r="F33" s="362">
        <v>11</v>
      </c>
      <c r="G33" s="361"/>
      <c r="H33" s="361"/>
      <c r="I33" s="361"/>
      <c r="J33" s="361"/>
      <c r="K33" s="361"/>
      <c r="L33" s="361"/>
      <c r="M33" s="361"/>
      <c r="N33" s="361"/>
      <c r="O33" s="361"/>
      <c r="P33" s="361"/>
    </row>
    <row r="34" spans="1:16" ht="38.25">
      <c r="A34" s="5"/>
      <c r="B34" s="349" t="s">
        <v>427</v>
      </c>
      <c r="C34" s="361">
        <v>11</v>
      </c>
      <c r="D34" s="361">
        <v>13</v>
      </c>
      <c r="E34" s="361">
        <v>9</v>
      </c>
      <c r="F34" s="361">
        <v>11</v>
      </c>
      <c r="G34" s="361"/>
      <c r="H34" s="361"/>
      <c r="I34" s="361"/>
      <c r="J34" s="361"/>
      <c r="K34" s="361"/>
      <c r="L34" s="361"/>
      <c r="M34" s="361"/>
      <c r="N34" s="361"/>
      <c r="O34" s="361"/>
      <c r="P34" s="361"/>
    </row>
    <row r="35" spans="1:16" ht="38.25">
      <c r="A35" s="5"/>
      <c r="B35" s="349" t="s">
        <v>333</v>
      </c>
      <c r="C35" s="361">
        <v>9</v>
      </c>
      <c r="D35" s="361">
        <v>11</v>
      </c>
      <c r="E35" s="361">
        <v>9</v>
      </c>
      <c r="F35" s="361">
        <v>11</v>
      </c>
      <c r="G35" s="361"/>
      <c r="H35" s="361"/>
      <c r="I35" s="361"/>
      <c r="J35" s="361"/>
      <c r="K35" s="361"/>
      <c r="L35" s="361"/>
      <c r="M35" s="361"/>
      <c r="N35" s="361"/>
      <c r="O35" s="361"/>
      <c r="P35" s="361"/>
    </row>
    <row r="36" spans="1:16" s="435" customFormat="1" ht="38.25">
      <c r="A36" s="474"/>
      <c r="B36" s="446" t="s">
        <v>350</v>
      </c>
      <c r="C36" s="456">
        <v>9</v>
      </c>
      <c r="D36" s="456">
        <v>12</v>
      </c>
      <c r="E36" s="456">
        <v>6</v>
      </c>
      <c r="F36" s="456">
        <v>8</v>
      </c>
      <c r="G36" s="456"/>
      <c r="H36" s="456"/>
      <c r="I36" s="456"/>
      <c r="J36" s="456"/>
      <c r="K36" s="456"/>
      <c r="L36" s="456"/>
      <c r="M36" s="456"/>
      <c r="N36" s="456"/>
      <c r="O36" s="456"/>
      <c r="P36" s="456"/>
    </row>
    <row r="37" spans="1:16" ht="38.25">
      <c r="A37" s="10" t="s">
        <v>271</v>
      </c>
      <c r="B37" s="448" t="s">
        <v>535</v>
      </c>
      <c r="C37" s="12"/>
      <c r="D37" s="12"/>
      <c r="E37" s="13">
        <v>150</v>
      </c>
      <c r="F37" s="13">
        <v>200</v>
      </c>
      <c r="G37" s="458">
        <v>3.9</v>
      </c>
      <c r="H37" s="458">
        <v>5.32</v>
      </c>
      <c r="I37" s="458">
        <v>4.09</v>
      </c>
      <c r="J37" s="458">
        <v>5.46</v>
      </c>
      <c r="K37" s="477">
        <v>8.18</v>
      </c>
      <c r="L37" s="477">
        <v>11.4</v>
      </c>
      <c r="M37" s="477">
        <v>104.13</v>
      </c>
      <c r="N37" s="477">
        <v>139.02</v>
      </c>
      <c r="O37" s="477">
        <v>2.87</v>
      </c>
      <c r="P37" s="477">
        <v>3.02</v>
      </c>
    </row>
    <row r="38" spans="1:16" s="435" customFormat="1" ht="38.25">
      <c r="A38" s="438"/>
      <c r="B38" s="432" t="s">
        <v>55</v>
      </c>
      <c r="C38" s="496">
        <v>13</v>
      </c>
      <c r="D38" s="496">
        <v>16</v>
      </c>
      <c r="E38" s="496">
        <v>11</v>
      </c>
      <c r="F38" s="496">
        <v>14</v>
      </c>
      <c r="G38" s="458"/>
      <c r="H38" s="458"/>
      <c r="I38" s="458"/>
      <c r="J38" s="458"/>
      <c r="K38" s="458"/>
      <c r="L38" s="458"/>
      <c r="M38" s="458"/>
      <c r="N38" s="458"/>
      <c r="O38" s="458"/>
      <c r="P38" s="458"/>
    </row>
    <row r="39" spans="1:16" ht="38.25">
      <c r="A39" s="5"/>
      <c r="B39" s="26" t="s">
        <v>23</v>
      </c>
      <c r="C39" s="17">
        <v>7</v>
      </c>
      <c r="D39" s="17">
        <v>12</v>
      </c>
      <c r="E39" s="17">
        <v>7</v>
      </c>
      <c r="F39" s="17">
        <v>12</v>
      </c>
      <c r="G39" s="20"/>
      <c r="H39" s="20"/>
      <c r="I39" s="20"/>
      <c r="J39" s="20"/>
      <c r="K39" s="20"/>
      <c r="L39" s="20"/>
      <c r="M39" s="20"/>
      <c r="N39" s="20"/>
      <c r="O39" s="20"/>
      <c r="P39" s="20"/>
    </row>
    <row r="40" spans="1:16" ht="38.25">
      <c r="A40" s="5"/>
      <c r="B40" s="26" t="s">
        <v>28</v>
      </c>
      <c r="C40" s="17">
        <v>5</v>
      </c>
      <c r="D40" s="17">
        <v>10</v>
      </c>
      <c r="E40" s="17">
        <v>5</v>
      </c>
      <c r="F40" s="17">
        <v>10</v>
      </c>
      <c r="G40" s="20"/>
      <c r="H40" s="20"/>
      <c r="I40" s="20"/>
      <c r="J40" s="20"/>
      <c r="K40" s="20"/>
      <c r="L40" s="20"/>
      <c r="M40" s="20"/>
      <c r="N40" s="20"/>
      <c r="O40" s="20"/>
      <c r="P40" s="20"/>
    </row>
    <row r="41" spans="1:16" ht="38.25">
      <c r="A41" s="5"/>
      <c r="B41" s="33" t="s">
        <v>97</v>
      </c>
      <c r="C41" s="465">
        <v>31</v>
      </c>
      <c r="D41" s="465">
        <v>44</v>
      </c>
      <c r="E41" s="461">
        <v>25</v>
      </c>
      <c r="F41" s="461">
        <v>33</v>
      </c>
      <c r="G41" s="20"/>
      <c r="H41" s="20"/>
      <c r="I41" s="20"/>
      <c r="J41" s="20"/>
      <c r="K41" s="20"/>
      <c r="L41" s="20"/>
      <c r="M41" s="20"/>
      <c r="N41" s="20"/>
      <c r="O41" s="20"/>
      <c r="P41" s="20"/>
    </row>
    <row r="42" spans="1:16" ht="38.25">
      <c r="A42" s="5"/>
      <c r="B42" s="33" t="s">
        <v>340</v>
      </c>
      <c r="C42" s="465">
        <v>33</v>
      </c>
      <c r="D42" s="465">
        <v>47</v>
      </c>
      <c r="E42" s="461">
        <v>25</v>
      </c>
      <c r="F42" s="461">
        <v>33</v>
      </c>
      <c r="G42" s="20"/>
      <c r="H42" s="20"/>
      <c r="I42" s="20"/>
      <c r="J42" s="20"/>
      <c r="K42" s="20"/>
      <c r="L42" s="20"/>
      <c r="M42" s="20"/>
      <c r="N42" s="20"/>
      <c r="O42" s="20"/>
      <c r="P42" s="20"/>
    </row>
    <row r="43" spans="1:16" ht="51.75" customHeight="1">
      <c r="A43" s="5"/>
      <c r="B43" s="33" t="s">
        <v>341</v>
      </c>
      <c r="C43" s="465">
        <v>39</v>
      </c>
      <c r="D43" s="465">
        <v>51</v>
      </c>
      <c r="E43" s="461">
        <v>25</v>
      </c>
      <c r="F43" s="461">
        <v>33</v>
      </c>
      <c r="G43" s="20"/>
      <c r="H43" s="20"/>
      <c r="I43" s="20"/>
      <c r="J43" s="20"/>
      <c r="K43" s="20"/>
      <c r="L43" s="20"/>
      <c r="M43" s="20"/>
      <c r="N43" s="20"/>
      <c r="O43" s="20"/>
      <c r="P43" s="20"/>
    </row>
    <row r="44" spans="1:16" ht="38.25">
      <c r="A44" s="5"/>
      <c r="B44" s="33" t="s">
        <v>342</v>
      </c>
      <c r="C44" s="465">
        <v>42</v>
      </c>
      <c r="D44" s="465">
        <v>55</v>
      </c>
      <c r="E44" s="461">
        <v>25</v>
      </c>
      <c r="F44" s="461">
        <v>33</v>
      </c>
      <c r="G44" s="20"/>
      <c r="H44" s="20"/>
      <c r="I44" s="20"/>
      <c r="J44" s="20"/>
      <c r="K44" s="20"/>
      <c r="L44" s="20"/>
      <c r="M44" s="20"/>
      <c r="N44" s="20"/>
      <c r="O44" s="20"/>
      <c r="P44" s="20"/>
    </row>
    <row r="45" spans="1:16" ht="38.25">
      <c r="A45" s="5"/>
      <c r="B45" s="26" t="s">
        <v>335</v>
      </c>
      <c r="C45" s="457">
        <v>25</v>
      </c>
      <c r="D45" s="457">
        <v>33</v>
      </c>
      <c r="E45" s="461">
        <v>25</v>
      </c>
      <c r="F45" s="461">
        <v>33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16" ht="39.75" customHeight="1">
      <c r="A46" s="5"/>
      <c r="B46" s="27" t="s">
        <v>426</v>
      </c>
      <c r="C46" s="457">
        <v>6.3</v>
      </c>
      <c r="D46" s="457">
        <v>8.8</v>
      </c>
      <c r="E46" s="457">
        <v>5</v>
      </c>
      <c r="F46" s="457">
        <v>7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6" ht="38.25">
      <c r="A47" s="5"/>
      <c r="B47" s="27" t="s">
        <v>427</v>
      </c>
      <c r="C47" s="457">
        <v>6.7</v>
      </c>
      <c r="D47" s="457">
        <v>9</v>
      </c>
      <c r="E47" s="457">
        <v>5</v>
      </c>
      <c r="F47" s="457">
        <v>7</v>
      </c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6" ht="38.25">
      <c r="A48" s="5"/>
      <c r="B48" s="27" t="s">
        <v>333</v>
      </c>
      <c r="C48" s="465">
        <v>5</v>
      </c>
      <c r="D48" s="465">
        <v>7</v>
      </c>
      <c r="E48" s="465">
        <v>5</v>
      </c>
      <c r="F48" s="465">
        <v>7</v>
      </c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1:16" ht="38.25">
      <c r="A49" s="5"/>
      <c r="B49" s="26" t="s">
        <v>429</v>
      </c>
      <c r="C49" s="457">
        <v>6</v>
      </c>
      <c r="D49" s="457">
        <v>8</v>
      </c>
      <c r="E49" s="457">
        <v>5</v>
      </c>
      <c r="F49" s="457">
        <v>7</v>
      </c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1:16" ht="42.75" customHeight="1">
      <c r="A50" s="5"/>
      <c r="B50" s="26" t="s">
        <v>334</v>
      </c>
      <c r="C50" s="457">
        <v>5</v>
      </c>
      <c r="D50" s="457">
        <v>7</v>
      </c>
      <c r="E50" s="457">
        <v>5</v>
      </c>
      <c r="F50" s="457">
        <v>7</v>
      </c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1:16" ht="38.25">
      <c r="A51" s="5"/>
      <c r="B51" s="26" t="s">
        <v>13</v>
      </c>
      <c r="C51" s="443">
        <v>4.5</v>
      </c>
      <c r="D51" s="443">
        <v>5</v>
      </c>
      <c r="E51" s="443">
        <v>4.5</v>
      </c>
      <c r="F51" s="443">
        <v>5</v>
      </c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1:16" ht="38.25">
      <c r="A52" s="10" t="s">
        <v>272</v>
      </c>
      <c r="B52" s="447" t="s">
        <v>328</v>
      </c>
      <c r="C52" s="440"/>
      <c r="D52" s="440"/>
      <c r="E52" s="466">
        <v>45</v>
      </c>
      <c r="F52" s="466">
        <v>50</v>
      </c>
      <c r="G52" s="458">
        <v>9.8</v>
      </c>
      <c r="H52" s="458">
        <v>10.9</v>
      </c>
      <c r="I52" s="458">
        <v>9.77</v>
      </c>
      <c r="J52" s="458">
        <v>10.85</v>
      </c>
      <c r="K52" s="458">
        <v>4.14</v>
      </c>
      <c r="L52" s="458">
        <v>4.62</v>
      </c>
      <c r="M52" s="458">
        <f>G52*4+I52*9+K52*4</f>
        <v>143.69</v>
      </c>
      <c r="N52" s="458">
        <f>H52*4+J52*9+L52*4</f>
        <v>159.73</v>
      </c>
      <c r="O52" s="458">
        <v>0.61</v>
      </c>
      <c r="P52" s="458">
        <v>0.72</v>
      </c>
    </row>
    <row r="53" spans="1:16" ht="38.25">
      <c r="A53" s="5"/>
      <c r="B53" s="11" t="s">
        <v>74</v>
      </c>
      <c r="C53" s="12"/>
      <c r="D53" s="12"/>
      <c r="E53" s="13">
        <v>100</v>
      </c>
      <c r="F53" s="18">
        <v>125</v>
      </c>
      <c r="G53" s="20">
        <v>2.44</v>
      </c>
      <c r="H53" s="20">
        <v>3.11</v>
      </c>
      <c r="I53" s="20">
        <v>1.77</v>
      </c>
      <c r="J53" s="20">
        <v>2.57</v>
      </c>
      <c r="K53" s="20">
        <v>20</v>
      </c>
      <c r="L53" s="20">
        <v>25.56</v>
      </c>
      <c r="M53" s="20">
        <v>124</v>
      </c>
      <c r="N53" s="20">
        <v>160</v>
      </c>
      <c r="O53" s="20">
        <v>0</v>
      </c>
      <c r="P53" s="20">
        <v>0</v>
      </c>
    </row>
    <row r="54" spans="1:16" ht="38.25">
      <c r="A54" s="5"/>
      <c r="B54" s="11" t="s">
        <v>409</v>
      </c>
      <c r="C54" s="12"/>
      <c r="D54" s="12"/>
      <c r="E54" s="18">
        <v>20</v>
      </c>
      <c r="F54" s="18">
        <v>33</v>
      </c>
      <c r="G54" s="20">
        <v>0.52</v>
      </c>
      <c r="H54" s="20">
        <v>0.86</v>
      </c>
      <c r="I54" s="20">
        <v>6.07</v>
      </c>
      <c r="J54" s="20">
        <v>10.02</v>
      </c>
      <c r="K54" s="20">
        <v>1.4</v>
      </c>
      <c r="L54" s="20">
        <v>2.31</v>
      </c>
      <c r="M54" s="20">
        <v>61.33</v>
      </c>
      <c r="N54" s="20">
        <v>101.19</v>
      </c>
      <c r="O54" s="20">
        <v>0.08</v>
      </c>
      <c r="P54" s="20">
        <v>0.13</v>
      </c>
    </row>
    <row r="55" spans="1:16" ht="38.25">
      <c r="A55" s="5"/>
      <c r="B55" s="445" t="s">
        <v>55</v>
      </c>
      <c r="C55" s="457">
        <v>55</v>
      </c>
      <c r="D55" s="457">
        <v>61</v>
      </c>
      <c r="E55" s="457">
        <v>49</v>
      </c>
      <c r="F55" s="457">
        <v>38</v>
      </c>
      <c r="G55" s="20"/>
      <c r="H55" s="444"/>
      <c r="I55" s="444"/>
      <c r="J55" s="444"/>
      <c r="K55" s="444"/>
      <c r="L55" s="444"/>
      <c r="M55" s="444"/>
      <c r="N55" s="444"/>
      <c r="O55" s="444"/>
      <c r="P55" s="444"/>
    </row>
    <row r="56" spans="1:16" s="435" customFormat="1" ht="38.25">
      <c r="A56" s="474"/>
      <c r="B56" s="445" t="s">
        <v>429</v>
      </c>
      <c r="C56" s="457">
        <v>7</v>
      </c>
      <c r="D56" s="457">
        <v>8</v>
      </c>
      <c r="E56" s="457">
        <v>6</v>
      </c>
      <c r="F56" s="457">
        <v>7</v>
      </c>
      <c r="G56" s="477"/>
      <c r="H56" s="477"/>
      <c r="I56" s="477"/>
      <c r="J56" s="477"/>
      <c r="K56" s="477"/>
      <c r="L56" s="477"/>
      <c r="M56" s="477"/>
      <c r="N56" s="477"/>
      <c r="O56" s="477"/>
      <c r="P56" s="477"/>
    </row>
    <row r="57" spans="1:16" s="435" customFormat="1" ht="38.25">
      <c r="A57" s="474"/>
      <c r="B57" s="445" t="s">
        <v>334</v>
      </c>
      <c r="C57" s="457">
        <v>6</v>
      </c>
      <c r="D57" s="457">
        <v>7</v>
      </c>
      <c r="E57" s="457">
        <v>6</v>
      </c>
      <c r="F57" s="457">
        <v>7</v>
      </c>
      <c r="G57" s="477"/>
      <c r="H57" s="477"/>
      <c r="I57" s="477"/>
      <c r="J57" s="477"/>
      <c r="K57" s="477"/>
      <c r="L57" s="477"/>
      <c r="M57" s="477"/>
      <c r="N57" s="477"/>
      <c r="O57" s="477"/>
      <c r="P57" s="477"/>
    </row>
    <row r="58" spans="1:16" ht="38.25">
      <c r="A58" s="5"/>
      <c r="B58" s="445" t="s">
        <v>27</v>
      </c>
      <c r="C58" s="457">
        <v>3</v>
      </c>
      <c r="D58" s="457">
        <v>4</v>
      </c>
      <c r="E58" s="457">
        <v>3</v>
      </c>
      <c r="F58" s="457">
        <v>4</v>
      </c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6" ht="48" customHeight="1">
      <c r="A59" s="5"/>
      <c r="B59" s="445" t="s">
        <v>13</v>
      </c>
      <c r="C59" s="457">
        <v>1.8</v>
      </c>
      <c r="D59" s="457">
        <v>2</v>
      </c>
      <c r="E59" s="457">
        <v>1.8</v>
      </c>
      <c r="F59" s="457">
        <v>2</v>
      </c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6" ht="38.25">
      <c r="A60" s="5"/>
      <c r="B60" s="445" t="s">
        <v>62</v>
      </c>
      <c r="C60" s="457">
        <v>10</v>
      </c>
      <c r="D60" s="457">
        <v>11</v>
      </c>
      <c r="E60" s="457">
        <v>10</v>
      </c>
      <c r="F60" s="457">
        <v>11</v>
      </c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6" ht="38.25">
      <c r="A61" s="5"/>
      <c r="B61" s="445" t="s">
        <v>31</v>
      </c>
      <c r="C61" s="457">
        <v>7</v>
      </c>
      <c r="D61" s="457">
        <v>8</v>
      </c>
      <c r="E61" s="457">
        <v>7</v>
      </c>
      <c r="F61" s="457">
        <v>8</v>
      </c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6" ht="38.25">
      <c r="A62" s="5"/>
      <c r="B62" s="26" t="s">
        <v>35</v>
      </c>
      <c r="C62" s="42">
        <v>37</v>
      </c>
      <c r="D62" s="17">
        <v>46</v>
      </c>
      <c r="E62" s="42">
        <v>37</v>
      </c>
      <c r="F62" s="17">
        <v>46</v>
      </c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6" ht="38.25">
      <c r="A63" s="5"/>
      <c r="B63" s="445" t="s">
        <v>13</v>
      </c>
      <c r="C63" s="17">
        <v>2</v>
      </c>
      <c r="D63" s="17">
        <v>3</v>
      </c>
      <c r="E63" s="17">
        <v>2</v>
      </c>
      <c r="F63" s="17">
        <v>3</v>
      </c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6" ht="38.25">
      <c r="A64" s="5"/>
      <c r="B64" s="26" t="s">
        <v>23</v>
      </c>
      <c r="C64" s="17">
        <v>0.5</v>
      </c>
      <c r="D64" s="17">
        <v>0.8</v>
      </c>
      <c r="E64" s="17">
        <v>0.5</v>
      </c>
      <c r="F64" s="17">
        <v>0.8</v>
      </c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1:16" ht="38.25">
      <c r="A65" s="5"/>
      <c r="B65" s="445" t="s">
        <v>13</v>
      </c>
      <c r="C65" s="17">
        <v>0.5</v>
      </c>
      <c r="D65" s="17">
        <v>0.8</v>
      </c>
      <c r="E65" s="17">
        <v>0.5</v>
      </c>
      <c r="F65" s="17">
        <v>0.8</v>
      </c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1:16" ht="38.25">
      <c r="A66" s="5"/>
      <c r="B66" s="26" t="s">
        <v>20</v>
      </c>
      <c r="C66" s="17">
        <v>20</v>
      </c>
      <c r="D66" s="17">
        <v>33</v>
      </c>
      <c r="E66" s="17">
        <v>20</v>
      </c>
      <c r="F66" s="17">
        <v>33</v>
      </c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1:16" ht="38.25">
      <c r="A67" s="10" t="s">
        <v>361</v>
      </c>
      <c r="B67" s="32" t="s">
        <v>395</v>
      </c>
      <c r="C67" s="12"/>
      <c r="D67" s="12"/>
      <c r="E67" s="13">
        <v>150</v>
      </c>
      <c r="F67" s="13">
        <v>200</v>
      </c>
      <c r="G67" s="20">
        <v>0.06</v>
      </c>
      <c r="H67" s="20">
        <v>0.07</v>
      </c>
      <c r="I67" s="20">
        <v>0.04</v>
      </c>
      <c r="J67" s="20">
        <v>0.06</v>
      </c>
      <c r="K67" s="20">
        <v>9.52</v>
      </c>
      <c r="L67" s="20">
        <v>15.03</v>
      </c>
      <c r="M67" s="20">
        <v>39</v>
      </c>
      <c r="N67" s="20">
        <v>61</v>
      </c>
      <c r="O67" s="20">
        <v>0.75</v>
      </c>
      <c r="P67" s="20">
        <v>1</v>
      </c>
    </row>
    <row r="68" spans="1:16" ht="38.25">
      <c r="A68" s="5"/>
      <c r="B68" s="275" t="s">
        <v>527</v>
      </c>
      <c r="C68" s="28">
        <v>16</v>
      </c>
      <c r="D68" s="28">
        <v>22</v>
      </c>
      <c r="E68" s="28">
        <v>15</v>
      </c>
      <c r="F68" s="28">
        <v>20</v>
      </c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1:16" ht="38.25">
      <c r="A69" s="5"/>
      <c r="B69" s="84" t="s">
        <v>24</v>
      </c>
      <c r="C69" s="28">
        <v>8</v>
      </c>
      <c r="D69" s="28">
        <v>13</v>
      </c>
      <c r="E69" s="28">
        <v>8</v>
      </c>
      <c r="F69" s="28">
        <v>13</v>
      </c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1:16" ht="38.25">
      <c r="A70" s="10" t="s">
        <v>275</v>
      </c>
      <c r="B70" s="11" t="s">
        <v>32</v>
      </c>
      <c r="C70" s="12">
        <v>40</v>
      </c>
      <c r="D70" s="12">
        <v>50</v>
      </c>
      <c r="E70" s="13">
        <v>40</v>
      </c>
      <c r="F70" s="13">
        <v>50</v>
      </c>
      <c r="G70" s="14">
        <v>1.64</v>
      </c>
      <c r="H70" s="14">
        <v>2.3</v>
      </c>
      <c r="I70" s="14">
        <v>0.48</v>
      </c>
      <c r="J70" s="14">
        <v>0.6</v>
      </c>
      <c r="K70" s="14">
        <v>13.36</v>
      </c>
      <c r="L70" s="14">
        <v>16.7</v>
      </c>
      <c r="M70" s="14">
        <f>G70*4+I70*9+K70*4</f>
        <v>64.32</v>
      </c>
      <c r="N70" s="14">
        <f>H70*4+J70*9+L70*4</f>
        <v>81.39999999999999</v>
      </c>
      <c r="O70" s="14">
        <v>0</v>
      </c>
      <c r="P70" s="14">
        <v>0</v>
      </c>
    </row>
    <row r="71" spans="1:16" ht="38.25">
      <c r="A71" s="5"/>
      <c r="B71" s="11" t="s">
        <v>25</v>
      </c>
      <c r="C71" s="12"/>
      <c r="D71" s="12"/>
      <c r="E71" s="37">
        <f aca="true" t="shared" si="2" ref="E71:P71">E23+E37+E52+E53+E54+E67+E70</f>
        <v>550</v>
      </c>
      <c r="F71" s="355">
        <f t="shared" si="2"/>
        <v>718</v>
      </c>
      <c r="G71" s="355">
        <f t="shared" si="2"/>
        <v>19.18</v>
      </c>
      <c r="H71" s="355">
        <f t="shared" si="2"/>
        <v>23.650000000000002</v>
      </c>
      <c r="I71" s="355">
        <f t="shared" si="2"/>
        <v>24.349999999999998</v>
      </c>
      <c r="J71" s="355">
        <f t="shared" si="2"/>
        <v>32.4</v>
      </c>
      <c r="K71" s="355">
        <f t="shared" si="2"/>
        <v>61.33</v>
      </c>
      <c r="L71" s="355">
        <f t="shared" si="2"/>
        <v>81.93</v>
      </c>
      <c r="M71" s="355">
        <f t="shared" si="2"/>
        <v>577.47</v>
      </c>
      <c r="N71" s="355">
        <f t="shared" si="2"/>
        <v>757.0099999999999</v>
      </c>
      <c r="O71" s="355">
        <f t="shared" si="2"/>
        <v>9</v>
      </c>
      <c r="P71" s="355">
        <f t="shared" si="2"/>
        <v>11.120000000000001</v>
      </c>
    </row>
    <row r="72" spans="1:16" ht="38.25">
      <c r="A72" s="5"/>
      <c r="B72" s="6" t="s">
        <v>26</v>
      </c>
      <c r="C72" s="14"/>
      <c r="D72" s="14"/>
      <c r="E72" s="17"/>
      <c r="F72" s="21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1:16" ht="38.25">
      <c r="A73" s="438" t="s">
        <v>562</v>
      </c>
      <c r="B73" s="405" t="s">
        <v>329</v>
      </c>
      <c r="C73" s="407"/>
      <c r="D73" s="407"/>
      <c r="E73" s="408">
        <v>195</v>
      </c>
      <c r="F73" s="408">
        <v>200</v>
      </c>
      <c r="G73" s="458">
        <v>4.16</v>
      </c>
      <c r="H73" s="458">
        <v>4.27</v>
      </c>
      <c r="I73" s="458">
        <v>7.18</v>
      </c>
      <c r="J73" s="458">
        <v>7.36</v>
      </c>
      <c r="K73" s="458">
        <v>27.37</v>
      </c>
      <c r="L73" s="458">
        <v>28.07</v>
      </c>
      <c r="M73" s="458">
        <v>191.1</v>
      </c>
      <c r="N73" s="458">
        <v>196</v>
      </c>
      <c r="O73" s="458">
        <v>24.13</v>
      </c>
      <c r="P73" s="458">
        <v>24.75</v>
      </c>
    </row>
    <row r="74" spans="1:16" ht="38.25">
      <c r="A74" s="10"/>
      <c r="B74" s="405" t="s">
        <v>479</v>
      </c>
      <c r="C74" s="407"/>
      <c r="D74" s="407"/>
      <c r="E74" s="408">
        <v>60</v>
      </c>
      <c r="F74" s="408">
        <v>80</v>
      </c>
      <c r="G74" s="417">
        <v>2.8</v>
      </c>
      <c r="H74" s="417">
        <v>3.73</v>
      </c>
      <c r="I74" s="417">
        <v>8.51</v>
      </c>
      <c r="J74" s="417">
        <v>11.35</v>
      </c>
      <c r="K74" s="417">
        <v>0.33</v>
      </c>
      <c r="L74" s="417">
        <v>0.44</v>
      </c>
      <c r="M74" s="417">
        <v>89.11</v>
      </c>
      <c r="N74" s="417">
        <v>118.81</v>
      </c>
      <c r="O74" s="417">
        <v>0.4</v>
      </c>
      <c r="P74" s="417">
        <v>0.53</v>
      </c>
    </row>
    <row r="75" spans="1:16" ht="38.25">
      <c r="A75" s="5"/>
      <c r="B75" s="406" t="s">
        <v>97</v>
      </c>
      <c r="C75" s="410">
        <v>221</v>
      </c>
      <c r="D75" s="457">
        <v>242</v>
      </c>
      <c r="E75" s="461">
        <v>166</v>
      </c>
      <c r="F75" s="461">
        <v>182</v>
      </c>
      <c r="G75" s="409"/>
      <c r="H75" s="456"/>
      <c r="I75" s="456"/>
      <c r="J75" s="456"/>
      <c r="K75" s="456"/>
      <c r="L75" s="456"/>
      <c r="M75" s="456"/>
      <c r="N75" s="456"/>
      <c r="O75" s="456"/>
      <c r="P75" s="456"/>
    </row>
    <row r="76" spans="1:16" ht="38.25">
      <c r="A76" s="5"/>
      <c r="B76" s="406" t="s">
        <v>340</v>
      </c>
      <c r="C76" s="410">
        <v>237</v>
      </c>
      <c r="D76" s="457">
        <v>260</v>
      </c>
      <c r="E76" s="461">
        <v>166</v>
      </c>
      <c r="F76" s="461">
        <v>182</v>
      </c>
      <c r="G76" s="409"/>
      <c r="H76" s="409"/>
      <c r="I76" s="409"/>
      <c r="J76" s="409"/>
      <c r="K76" s="409"/>
      <c r="L76" s="409"/>
      <c r="M76" s="409"/>
      <c r="N76" s="409"/>
      <c r="O76" s="409"/>
      <c r="P76" s="409"/>
    </row>
    <row r="77" spans="1:16" ht="42.75" customHeight="1">
      <c r="A77" s="5"/>
      <c r="B77" s="406" t="s">
        <v>341</v>
      </c>
      <c r="C77" s="410">
        <v>256</v>
      </c>
      <c r="D77" s="457">
        <v>280</v>
      </c>
      <c r="E77" s="461">
        <v>166</v>
      </c>
      <c r="F77" s="461">
        <v>182</v>
      </c>
      <c r="G77" s="409"/>
      <c r="H77" s="409"/>
      <c r="I77" s="409"/>
      <c r="J77" s="409"/>
      <c r="K77" s="409"/>
      <c r="L77" s="409"/>
      <c r="M77" s="409"/>
      <c r="N77" s="409"/>
      <c r="O77" s="409"/>
      <c r="P77" s="409"/>
    </row>
    <row r="78" spans="1:16" ht="38.25">
      <c r="A78" s="5"/>
      <c r="B78" s="406" t="s">
        <v>342</v>
      </c>
      <c r="C78" s="410">
        <v>277</v>
      </c>
      <c r="D78" s="457">
        <v>301</v>
      </c>
      <c r="E78" s="461">
        <v>166</v>
      </c>
      <c r="F78" s="461">
        <v>182</v>
      </c>
      <c r="G78" s="409"/>
      <c r="H78" s="409"/>
      <c r="I78" s="409"/>
      <c r="J78" s="409"/>
      <c r="K78" s="409"/>
      <c r="L78" s="409"/>
      <c r="M78" s="409"/>
      <c r="N78" s="409"/>
      <c r="O78" s="409"/>
      <c r="P78" s="409"/>
    </row>
    <row r="79" spans="1:16" ht="38.25">
      <c r="A79" s="5"/>
      <c r="B79" s="403" t="s">
        <v>335</v>
      </c>
      <c r="C79" s="414">
        <v>166</v>
      </c>
      <c r="D79" s="461">
        <v>182</v>
      </c>
      <c r="E79" s="461">
        <v>166</v>
      </c>
      <c r="F79" s="461">
        <v>182</v>
      </c>
      <c r="G79" s="409"/>
      <c r="H79" s="409"/>
      <c r="I79" s="409"/>
      <c r="J79" s="409"/>
      <c r="K79" s="409"/>
      <c r="L79" s="409"/>
      <c r="M79" s="409"/>
      <c r="N79" s="409"/>
      <c r="O79" s="409"/>
      <c r="P79" s="409"/>
    </row>
    <row r="80" spans="1:16" ht="38.25">
      <c r="A80" s="5"/>
      <c r="B80" s="403" t="s">
        <v>429</v>
      </c>
      <c r="C80" s="416">
        <v>5</v>
      </c>
      <c r="D80" s="416">
        <v>6</v>
      </c>
      <c r="E80" s="410">
        <v>4</v>
      </c>
      <c r="F80" s="410">
        <v>5</v>
      </c>
      <c r="G80" s="409"/>
      <c r="H80" s="409"/>
      <c r="I80" s="409"/>
      <c r="J80" s="409"/>
      <c r="K80" s="409"/>
      <c r="L80" s="409"/>
      <c r="M80" s="409"/>
      <c r="N80" s="409"/>
      <c r="O80" s="409"/>
      <c r="P80" s="409"/>
    </row>
    <row r="81" spans="1:16" ht="38.25">
      <c r="A81" s="5"/>
      <c r="B81" s="403" t="s">
        <v>334</v>
      </c>
      <c r="C81" s="409">
        <v>4</v>
      </c>
      <c r="D81" s="409">
        <v>5</v>
      </c>
      <c r="E81" s="410">
        <v>4</v>
      </c>
      <c r="F81" s="410">
        <v>5</v>
      </c>
      <c r="G81" s="409"/>
      <c r="H81" s="409"/>
      <c r="I81" s="409"/>
      <c r="J81" s="409"/>
      <c r="K81" s="409"/>
      <c r="L81" s="409"/>
      <c r="M81" s="409"/>
      <c r="N81" s="409"/>
      <c r="O81" s="409"/>
      <c r="P81" s="409"/>
    </row>
    <row r="82" spans="1:16" ht="38.25">
      <c r="A82" s="5"/>
      <c r="B82" s="403" t="s">
        <v>13</v>
      </c>
      <c r="C82" s="410">
        <v>5</v>
      </c>
      <c r="D82" s="410">
        <v>5</v>
      </c>
      <c r="E82" s="410">
        <v>5</v>
      </c>
      <c r="F82" s="410">
        <v>5</v>
      </c>
      <c r="G82" s="409"/>
      <c r="H82" s="409"/>
      <c r="I82" s="409"/>
      <c r="J82" s="409"/>
      <c r="K82" s="409"/>
      <c r="L82" s="409"/>
      <c r="M82" s="409"/>
      <c r="N82" s="409"/>
      <c r="O82" s="409"/>
      <c r="P82" s="409"/>
    </row>
    <row r="83" spans="1:16" ht="38.25">
      <c r="A83" s="5"/>
      <c r="B83" s="403" t="s">
        <v>50</v>
      </c>
      <c r="C83" s="410">
        <v>30</v>
      </c>
      <c r="D83" s="410">
        <v>31</v>
      </c>
      <c r="E83" s="410">
        <v>30</v>
      </c>
      <c r="F83" s="410">
        <v>31</v>
      </c>
      <c r="G83" s="418"/>
      <c r="H83" s="409"/>
      <c r="I83" s="409"/>
      <c r="J83" s="409"/>
      <c r="K83" s="409"/>
      <c r="L83" s="409"/>
      <c r="M83" s="409"/>
      <c r="N83" s="409"/>
      <c r="O83" s="409"/>
      <c r="P83" s="409"/>
    </row>
    <row r="84" spans="1:16" ht="45" customHeight="1">
      <c r="A84" s="5"/>
      <c r="B84" s="403" t="s">
        <v>391</v>
      </c>
      <c r="C84" s="410">
        <v>56</v>
      </c>
      <c r="D84" s="410">
        <v>75</v>
      </c>
      <c r="E84" s="410">
        <v>53</v>
      </c>
      <c r="F84" s="410">
        <v>71</v>
      </c>
      <c r="G84" s="418"/>
      <c r="H84" s="409"/>
      <c r="I84" s="409"/>
      <c r="J84" s="409"/>
      <c r="K84" s="409"/>
      <c r="L84" s="409"/>
      <c r="M84" s="409"/>
      <c r="N84" s="409"/>
      <c r="O84" s="409"/>
      <c r="P84" s="409"/>
    </row>
    <row r="85" spans="1:16" ht="38.25">
      <c r="A85" s="5"/>
      <c r="B85" s="403" t="s">
        <v>94</v>
      </c>
      <c r="C85" s="410">
        <v>4</v>
      </c>
      <c r="D85" s="410">
        <v>5</v>
      </c>
      <c r="E85" s="410">
        <v>4</v>
      </c>
      <c r="F85" s="410">
        <v>5</v>
      </c>
      <c r="G85" s="418"/>
      <c r="H85" s="409"/>
      <c r="I85" s="409"/>
      <c r="J85" s="409"/>
      <c r="K85" s="409"/>
      <c r="L85" s="409"/>
      <c r="M85" s="409"/>
      <c r="N85" s="409"/>
      <c r="O85" s="409"/>
      <c r="P85" s="409"/>
    </row>
    <row r="86" spans="1:16" ht="38.25">
      <c r="A86" s="10" t="s">
        <v>362</v>
      </c>
      <c r="B86" s="11" t="s">
        <v>96</v>
      </c>
      <c r="C86" s="12"/>
      <c r="D86" s="12"/>
      <c r="E86" s="13">
        <v>180</v>
      </c>
      <c r="F86" s="13">
        <v>200</v>
      </c>
      <c r="G86" s="20">
        <v>0.03</v>
      </c>
      <c r="H86" s="20">
        <v>0.03</v>
      </c>
      <c r="I86" s="20">
        <v>0.01</v>
      </c>
      <c r="J86" s="20">
        <v>0.01</v>
      </c>
      <c r="K86" s="20">
        <v>9.98</v>
      </c>
      <c r="L86" s="20">
        <v>12.97</v>
      </c>
      <c r="M86" s="20">
        <v>42</v>
      </c>
      <c r="N86" s="20">
        <v>54</v>
      </c>
      <c r="O86" s="20">
        <v>0</v>
      </c>
      <c r="P86" s="20">
        <v>0</v>
      </c>
    </row>
    <row r="87" spans="1:16" ht="38.25">
      <c r="A87" s="5"/>
      <c r="B87" s="16" t="s">
        <v>29</v>
      </c>
      <c r="C87" s="17">
        <v>0.45</v>
      </c>
      <c r="D87" s="17">
        <v>0.54</v>
      </c>
      <c r="E87" s="17">
        <v>0.45</v>
      </c>
      <c r="F87" s="17">
        <v>0.54</v>
      </c>
      <c r="G87" s="105"/>
      <c r="H87" s="105"/>
      <c r="I87" s="105"/>
      <c r="J87" s="105"/>
      <c r="K87" s="105"/>
      <c r="L87" s="105"/>
      <c r="M87" s="105"/>
      <c r="N87" s="105"/>
      <c r="O87" s="105"/>
      <c r="P87" s="105"/>
    </row>
    <row r="88" spans="1:16" ht="38.25">
      <c r="A88" s="5"/>
      <c r="B88" s="16" t="s">
        <v>24</v>
      </c>
      <c r="C88" s="17">
        <v>10</v>
      </c>
      <c r="D88" s="17">
        <v>13</v>
      </c>
      <c r="E88" s="17">
        <v>10</v>
      </c>
      <c r="F88" s="17">
        <v>13</v>
      </c>
      <c r="G88" s="105"/>
      <c r="H88" s="105"/>
      <c r="I88" s="105"/>
      <c r="J88" s="105"/>
      <c r="K88" s="105"/>
      <c r="L88" s="105"/>
      <c r="M88" s="105"/>
      <c r="N88" s="105"/>
      <c r="O88" s="105"/>
      <c r="P88" s="105"/>
    </row>
    <row r="89" spans="1:16" ht="38.25">
      <c r="A89" s="10" t="s">
        <v>274</v>
      </c>
      <c r="B89" s="182" t="s">
        <v>450</v>
      </c>
      <c r="C89" s="24"/>
      <c r="D89" s="24"/>
      <c r="E89" s="424">
        <v>13</v>
      </c>
      <c r="F89" s="424">
        <v>42</v>
      </c>
      <c r="G89" s="444">
        <v>0.63</v>
      </c>
      <c r="H89" s="444">
        <v>2.04</v>
      </c>
      <c r="I89" s="444">
        <v>0.37</v>
      </c>
      <c r="J89" s="444">
        <v>1.2</v>
      </c>
      <c r="K89" s="444">
        <v>13.54</v>
      </c>
      <c r="L89" s="444">
        <v>43.74</v>
      </c>
      <c r="M89" s="444">
        <v>84.97</v>
      </c>
      <c r="N89" s="444">
        <v>274.52</v>
      </c>
      <c r="O89" s="444">
        <v>0</v>
      </c>
      <c r="P89" s="444">
        <v>0</v>
      </c>
    </row>
    <row r="90" spans="1:16" ht="38.25">
      <c r="A90" s="10"/>
      <c r="B90" s="16" t="s">
        <v>454</v>
      </c>
      <c r="C90" s="78">
        <v>13</v>
      </c>
      <c r="D90" s="78">
        <v>42</v>
      </c>
      <c r="E90" s="78">
        <v>13</v>
      </c>
      <c r="F90" s="78">
        <v>42</v>
      </c>
      <c r="G90" s="444"/>
      <c r="H90" s="444"/>
      <c r="I90" s="444"/>
      <c r="J90" s="444"/>
      <c r="K90" s="444"/>
      <c r="L90" s="444"/>
      <c r="M90" s="444"/>
      <c r="N90" s="444"/>
      <c r="O90" s="444"/>
      <c r="P90" s="444"/>
    </row>
    <row r="91" spans="1:16" ht="38.25">
      <c r="A91" s="10" t="s">
        <v>273</v>
      </c>
      <c r="B91" s="38" t="s">
        <v>136</v>
      </c>
      <c r="C91" s="24">
        <v>93</v>
      </c>
      <c r="D91" s="24">
        <v>93</v>
      </c>
      <c r="E91" s="424">
        <v>93</v>
      </c>
      <c r="F91" s="424">
        <v>93</v>
      </c>
      <c r="G91" s="444">
        <v>0.37</v>
      </c>
      <c r="H91" s="444">
        <v>0.37</v>
      </c>
      <c r="I91" s="444">
        <v>0.37</v>
      </c>
      <c r="J91" s="444">
        <v>0.37</v>
      </c>
      <c r="K91" s="444">
        <v>9.73</v>
      </c>
      <c r="L91" s="444">
        <v>9.73</v>
      </c>
      <c r="M91" s="444">
        <v>41.85</v>
      </c>
      <c r="N91" s="444">
        <v>41.85</v>
      </c>
      <c r="O91" s="444">
        <v>9.3</v>
      </c>
      <c r="P91" s="444">
        <v>9.3</v>
      </c>
    </row>
    <row r="92" spans="1:16" ht="38.25">
      <c r="A92" s="10" t="s">
        <v>275</v>
      </c>
      <c r="B92" s="11" t="s">
        <v>31</v>
      </c>
      <c r="C92" s="12">
        <v>35</v>
      </c>
      <c r="D92" s="12">
        <v>40</v>
      </c>
      <c r="E92" s="13">
        <v>35</v>
      </c>
      <c r="F92" s="13">
        <v>40</v>
      </c>
      <c r="G92" s="20">
        <v>1.66</v>
      </c>
      <c r="H92" s="20">
        <v>2</v>
      </c>
      <c r="I92" s="20">
        <v>0.28</v>
      </c>
      <c r="J92" s="20">
        <v>0.32</v>
      </c>
      <c r="K92" s="20">
        <v>17.22</v>
      </c>
      <c r="L92" s="20">
        <v>19.68</v>
      </c>
      <c r="M92" s="20">
        <f>G92*4+I92*9+K92*4</f>
        <v>78.03999999999999</v>
      </c>
      <c r="N92" s="20">
        <f>H92*4+J92*9+L92*4</f>
        <v>89.6</v>
      </c>
      <c r="O92" s="20">
        <v>0</v>
      </c>
      <c r="P92" s="20">
        <v>0</v>
      </c>
    </row>
    <row r="93" spans="1:16" ht="38.25">
      <c r="A93" s="5"/>
      <c r="B93" s="11" t="s">
        <v>25</v>
      </c>
      <c r="C93" s="12"/>
      <c r="D93" s="12"/>
      <c r="E93" s="37">
        <f aca="true" t="shared" si="3" ref="E93:P93">E73+E74+E86+E89+E91+E92</f>
        <v>576</v>
      </c>
      <c r="F93" s="355">
        <f t="shared" si="3"/>
        <v>655</v>
      </c>
      <c r="G93" s="355">
        <f t="shared" si="3"/>
        <v>9.65</v>
      </c>
      <c r="H93" s="355">
        <f t="shared" si="3"/>
        <v>12.44</v>
      </c>
      <c r="I93" s="355">
        <f t="shared" si="3"/>
        <v>16.720000000000002</v>
      </c>
      <c r="J93" s="355">
        <f t="shared" si="3"/>
        <v>20.610000000000003</v>
      </c>
      <c r="K93" s="355">
        <f t="shared" si="3"/>
        <v>78.17</v>
      </c>
      <c r="L93" s="355">
        <f t="shared" si="3"/>
        <v>114.63</v>
      </c>
      <c r="M93" s="355">
        <f t="shared" si="3"/>
        <v>527.0699999999999</v>
      </c>
      <c r="N93" s="355">
        <f t="shared" si="3"/>
        <v>774.78</v>
      </c>
      <c r="O93" s="355">
        <f t="shared" si="3"/>
        <v>33.83</v>
      </c>
      <c r="P93" s="355">
        <f t="shared" si="3"/>
        <v>34.58</v>
      </c>
    </row>
    <row r="94" spans="1:16" ht="38.25">
      <c r="A94" s="5"/>
      <c r="B94" s="41" t="s">
        <v>430</v>
      </c>
      <c r="C94" s="42"/>
      <c r="D94" s="42"/>
      <c r="E94" s="42"/>
      <c r="F94" s="42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1:16" ht="38.25">
      <c r="A95" s="5" t="s">
        <v>445</v>
      </c>
      <c r="B95" s="11" t="s">
        <v>431</v>
      </c>
      <c r="C95" s="440">
        <v>154</v>
      </c>
      <c r="D95" s="440">
        <v>154</v>
      </c>
      <c r="E95" s="424">
        <v>150</v>
      </c>
      <c r="F95" s="424">
        <v>150</v>
      </c>
      <c r="G95" s="444">
        <v>4.36</v>
      </c>
      <c r="H95" s="444">
        <v>4.36</v>
      </c>
      <c r="I95" s="444">
        <v>3.76</v>
      </c>
      <c r="J95" s="444">
        <v>3.76</v>
      </c>
      <c r="K95" s="444">
        <v>6</v>
      </c>
      <c r="L95" s="444">
        <v>6</v>
      </c>
      <c r="M95" s="444">
        <v>79.5</v>
      </c>
      <c r="N95" s="444">
        <v>79.5</v>
      </c>
      <c r="O95" s="444">
        <v>1.06</v>
      </c>
      <c r="P95" s="444">
        <v>1.06</v>
      </c>
    </row>
    <row r="96" spans="1:16" ht="38.25">
      <c r="A96" s="5"/>
      <c r="B96" s="11" t="s">
        <v>25</v>
      </c>
      <c r="C96" s="12"/>
      <c r="D96" s="12"/>
      <c r="E96" s="37">
        <f>E95</f>
        <v>150</v>
      </c>
      <c r="F96" s="37">
        <f aca="true" t="shared" si="4" ref="F96:P96">F95</f>
        <v>150</v>
      </c>
      <c r="G96" s="37">
        <f t="shared" si="4"/>
        <v>4.36</v>
      </c>
      <c r="H96" s="37">
        <f t="shared" si="4"/>
        <v>4.36</v>
      </c>
      <c r="I96" s="37">
        <f t="shared" si="4"/>
        <v>3.76</v>
      </c>
      <c r="J96" s="37">
        <f t="shared" si="4"/>
        <v>3.76</v>
      </c>
      <c r="K96" s="37">
        <f t="shared" si="4"/>
        <v>6</v>
      </c>
      <c r="L96" s="37">
        <f t="shared" si="4"/>
        <v>6</v>
      </c>
      <c r="M96" s="37">
        <f t="shared" si="4"/>
        <v>79.5</v>
      </c>
      <c r="N96" s="37">
        <f t="shared" si="4"/>
        <v>79.5</v>
      </c>
      <c r="O96" s="37">
        <f t="shared" si="4"/>
        <v>1.06</v>
      </c>
      <c r="P96" s="37">
        <f t="shared" si="4"/>
        <v>1.06</v>
      </c>
    </row>
    <row r="97" spans="1:16" ht="38.25">
      <c r="A97" s="5"/>
      <c r="B97" s="44" t="s">
        <v>30</v>
      </c>
      <c r="C97" s="17"/>
      <c r="D97" s="17"/>
      <c r="E97" s="17"/>
      <c r="F97" s="21"/>
      <c r="G97" s="14"/>
      <c r="H97" s="14"/>
      <c r="I97" s="14"/>
      <c r="J97" s="14"/>
      <c r="K97" s="14"/>
      <c r="L97" s="14"/>
      <c r="M97" s="14"/>
      <c r="N97" s="14"/>
      <c r="O97" s="14"/>
      <c r="P97" s="14"/>
    </row>
    <row r="98" spans="1:16" ht="38.25">
      <c r="A98" s="5"/>
      <c r="B98" s="16" t="s">
        <v>33</v>
      </c>
      <c r="C98" s="13">
        <v>4</v>
      </c>
      <c r="D98" s="13">
        <v>6</v>
      </c>
      <c r="E98" s="13">
        <v>4</v>
      </c>
      <c r="F98" s="13">
        <v>6</v>
      </c>
      <c r="G98" s="14"/>
      <c r="H98" s="14"/>
      <c r="I98" s="14"/>
      <c r="J98" s="14"/>
      <c r="K98" s="14"/>
      <c r="L98" s="14"/>
      <c r="M98" s="14"/>
      <c r="N98" s="14"/>
      <c r="O98" s="14"/>
      <c r="P98" s="14"/>
    </row>
    <row r="99" spans="1:16" ht="38.25">
      <c r="A99" s="5"/>
      <c r="B99" s="45" t="s">
        <v>34</v>
      </c>
      <c r="C99" s="35"/>
      <c r="D99" s="35"/>
      <c r="E99" s="46">
        <f aca="true" t="shared" si="5" ref="E99:P99">E18+E21+E71+E93+E96</f>
        <v>1767</v>
      </c>
      <c r="F99" s="46">
        <f t="shared" si="5"/>
        <v>2108</v>
      </c>
      <c r="G99" s="46">
        <f t="shared" si="5"/>
        <v>43.92</v>
      </c>
      <c r="H99" s="46">
        <f t="shared" si="5"/>
        <v>55.63</v>
      </c>
      <c r="I99" s="46">
        <f t="shared" si="5"/>
        <v>60.43</v>
      </c>
      <c r="J99" s="46">
        <f t="shared" si="5"/>
        <v>76.55000000000001</v>
      </c>
      <c r="K99" s="46">
        <f t="shared" si="5"/>
        <v>201.01</v>
      </c>
      <c r="L99" s="46">
        <f t="shared" si="5"/>
        <v>276.99</v>
      </c>
      <c r="M99" s="46">
        <f t="shared" si="5"/>
        <v>1589.83</v>
      </c>
      <c r="N99" s="46">
        <f t="shared" si="5"/>
        <v>2146.46</v>
      </c>
      <c r="O99" s="46">
        <f t="shared" si="5"/>
        <v>49.06</v>
      </c>
      <c r="P99" s="46">
        <f t="shared" si="5"/>
        <v>52.72</v>
      </c>
    </row>
    <row r="131" s="2" customFormat="1" ht="38.25"/>
    <row r="132" spans="5:6" s="2" customFormat="1" ht="38.25">
      <c r="E132" s="128"/>
      <c r="F132" s="128"/>
    </row>
  </sheetData>
  <sheetProtection/>
  <mergeCells count="11">
    <mergeCell ref="A1:A3"/>
    <mergeCell ref="B1:B3"/>
    <mergeCell ref="G1:L2"/>
    <mergeCell ref="M1:N2"/>
    <mergeCell ref="O1:P2"/>
    <mergeCell ref="O3:P3"/>
    <mergeCell ref="C1:D2"/>
    <mergeCell ref="E1:F2"/>
    <mergeCell ref="I3:J3"/>
    <mergeCell ref="G3:H3"/>
    <mergeCell ref="K3:L3"/>
  </mergeCells>
  <printOptions/>
  <pageMargins left="0" right="0" top="0" bottom="0" header="0" footer="0"/>
  <pageSetup horizontalDpi="600" verticalDpi="600" orientation="landscape" paperSize="9" scale="35" r:id="rId1"/>
  <rowBreaks count="1" manualBreakCount="1">
    <brk id="44" max="1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P133"/>
  <sheetViews>
    <sheetView view="pageBreakPreview" zoomScale="40" zoomScaleSheetLayoutView="40" zoomScalePageLayoutView="0" workbookViewId="0" topLeftCell="A1">
      <selection activeCell="B1" sqref="B1:B3"/>
    </sheetView>
  </sheetViews>
  <sheetFormatPr defaultColWidth="9.140625" defaultRowHeight="15"/>
  <cols>
    <col min="1" max="1" width="33.8515625" style="49" bestFit="1" customWidth="1"/>
    <col min="2" max="2" width="99.140625" style="2" customWidth="1"/>
    <col min="3" max="3" width="21.8515625" style="150" bestFit="1" customWidth="1"/>
    <col min="4" max="4" width="20.140625" style="150" bestFit="1" customWidth="1"/>
    <col min="5" max="6" width="23.57421875" style="81" bestFit="1" customWidth="1"/>
    <col min="7" max="10" width="16.7109375" style="2" bestFit="1" customWidth="1"/>
    <col min="11" max="12" width="20.140625" style="2" bestFit="1" customWidth="1"/>
    <col min="13" max="14" width="23.57421875" style="2" bestFit="1" customWidth="1"/>
    <col min="15" max="16" width="16.7109375" style="2" bestFit="1" customWidth="1"/>
    <col min="17" max="16384" width="9.140625" style="2" customWidth="1"/>
  </cols>
  <sheetData>
    <row r="1" spans="1:16" ht="38.25" customHeight="1">
      <c r="A1" s="526" t="s">
        <v>104</v>
      </c>
      <c r="B1" s="527" t="s">
        <v>581</v>
      </c>
      <c r="C1" s="526" t="s">
        <v>486</v>
      </c>
      <c r="D1" s="530"/>
      <c r="E1" s="526" t="s">
        <v>486</v>
      </c>
      <c r="F1" s="530"/>
      <c r="G1" s="525" t="s">
        <v>0</v>
      </c>
      <c r="H1" s="525"/>
      <c r="I1" s="525"/>
      <c r="J1" s="525"/>
      <c r="K1" s="525"/>
      <c r="L1" s="525"/>
      <c r="M1" s="526" t="s">
        <v>490</v>
      </c>
      <c r="N1" s="530"/>
      <c r="O1" s="526" t="s">
        <v>351</v>
      </c>
      <c r="P1" s="526"/>
    </row>
    <row r="2" spans="1:16" ht="38.25">
      <c r="A2" s="526"/>
      <c r="B2" s="528"/>
      <c r="C2" s="530"/>
      <c r="D2" s="530"/>
      <c r="E2" s="530"/>
      <c r="F2" s="530"/>
      <c r="G2" s="525"/>
      <c r="H2" s="525"/>
      <c r="I2" s="525"/>
      <c r="J2" s="525"/>
      <c r="K2" s="525"/>
      <c r="L2" s="525"/>
      <c r="M2" s="530"/>
      <c r="N2" s="530"/>
      <c r="O2" s="526"/>
      <c r="P2" s="526"/>
    </row>
    <row r="3" spans="1:16" ht="83.25" customHeight="1">
      <c r="A3" s="526"/>
      <c r="B3" s="529"/>
      <c r="C3" s="50" t="s">
        <v>1</v>
      </c>
      <c r="D3" s="50" t="s">
        <v>2</v>
      </c>
      <c r="E3" s="50" t="s">
        <v>1</v>
      </c>
      <c r="F3" s="50" t="s">
        <v>2</v>
      </c>
      <c r="G3" s="526" t="s">
        <v>352</v>
      </c>
      <c r="H3" s="526"/>
      <c r="I3" s="526" t="s">
        <v>4</v>
      </c>
      <c r="J3" s="525"/>
      <c r="K3" s="525" t="s">
        <v>3</v>
      </c>
      <c r="L3" s="525"/>
      <c r="M3" s="50"/>
      <c r="N3" s="50"/>
      <c r="O3" s="525" t="s">
        <v>5</v>
      </c>
      <c r="P3" s="525"/>
    </row>
    <row r="4" spans="1:16" ht="39" customHeight="1">
      <c r="A4" s="5"/>
      <c r="B4" s="6" t="s">
        <v>6</v>
      </c>
      <c r="C4" s="139" t="s">
        <v>322</v>
      </c>
      <c r="D4" s="139" t="s">
        <v>323</v>
      </c>
      <c r="E4" s="5" t="s">
        <v>324</v>
      </c>
      <c r="F4" s="7" t="s">
        <v>324</v>
      </c>
      <c r="G4" s="7" t="s">
        <v>1</v>
      </c>
      <c r="H4" s="8" t="s">
        <v>2</v>
      </c>
      <c r="I4" s="7" t="s">
        <v>1</v>
      </c>
      <c r="J4" s="8" t="s">
        <v>2</v>
      </c>
      <c r="K4" s="7" t="s">
        <v>1</v>
      </c>
      <c r="L4" s="8" t="s">
        <v>2</v>
      </c>
      <c r="M4" s="7" t="s">
        <v>1</v>
      </c>
      <c r="N4" s="8" t="s">
        <v>2</v>
      </c>
      <c r="O4" s="7" t="s">
        <v>1</v>
      </c>
      <c r="P4" s="8" t="s">
        <v>2</v>
      </c>
    </row>
    <row r="5" spans="1:16" ht="38.25">
      <c r="A5" s="10" t="s">
        <v>276</v>
      </c>
      <c r="B5" s="11" t="s">
        <v>468</v>
      </c>
      <c r="C5" s="54"/>
      <c r="D5" s="54"/>
      <c r="E5" s="55">
        <v>150</v>
      </c>
      <c r="F5" s="55">
        <v>200</v>
      </c>
      <c r="G5" s="58">
        <v>4.2</v>
      </c>
      <c r="H5" s="60">
        <v>5.59</v>
      </c>
      <c r="I5" s="58">
        <v>5.62</v>
      </c>
      <c r="J5" s="60">
        <v>7.72</v>
      </c>
      <c r="K5" s="58">
        <v>15.16</v>
      </c>
      <c r="L5" s="60">
        <v>20.2</v>
      </c>
      <c r="M5" s="58">
        <v>127</v>
      </c>
      <c r="N5" s="60">
        <v>171</v>
      </c>
      <c r="O5" s="58">
        <v>0.84</v>
      </c>
      <c r="P5" s="60">
        <v>1.12</v>
      </c>
    </row>
    <row r="6" spans="1:16" ht="38.25">
      <c r="A6" s="5"/>
      <c r="B6" s="16" t="s">
        <v>35</v>
      </c>
      <c r="C6" s="57">
        <v>9</v>
      </c>
      <c r="D6" s="57">
        <v>12</v>
      </c>
      <c r="E6" s="57">
        <v>9</v>
      </c>
      <c r="F6" s="57">
        <v>12</v>
      </c>
      <c r="G6" s="58"/>
      <c r="H6" s="60"/>
      <c r="I6" s="58"/>
      <c r="J6" s="60"/>
      <c r="K6" s="58"/>
      <c r="L6" s="60"/>
      <c r="M6" s="58"/>
      <c r="N6" s="60"/>
      <c r="O6" s="58"/>
      <c r="P6" s="60"/>
    </row>
    <row r="7" spans="1:16" ht="38.25">
      <c r="A7" s="5"/>
      <c r="B7" s="16" t="s">
        <v>13</v>
      </c>
      <c r="C7" s="57">
        <v>2</v>
      </c>
      <c r="D7" s="57">
        <v>3</v>
      </c>
      <c r="E7" s="57">
        <v>2</v>
      </c>
      <c r="F7" s="57">
        <v>3</v>
      </c>
      <c r="G7" s="58"/>
      <c r="H7" s="60"/>
      <c r="I7" s="58"/>
      <c r="J7" s="60"/>
      <c r="K7" s="58"/>
      <c r="L7" s="60"/>
      <c r="M7" s="58"/>
      <c r="N7" s="60"/>
      <c r="O7" s="58"/>
      <c r="P7" s="60"/>
    </row>
    <row r="8" spans="1:16" ht="38.25">
      <c r="A8" s="5"/>
      <c r="B8" s="16" t="s">
        <v>27</v>
      </c>
      <c r="C8" s="57">
        <v>130</v>
      </c>
      <c r="D8" s="57">
        <v>173</v>
      </c>
      <c r="E8" s="57">
        <v>130</v>
      </c>
      <c r="F8" s="57">
        <v>173</v>
      </c>
      <c r="G8" s="56"/>
      <c r="H8" s="56"/>
      <c r="I8" s="56"/>
      <c r="J8" s="56"/>
      <c r="K8" s="56"/>
      <c r="L8" s="56"/>
      <c r="M8" s="56"/>
      <c r="N8" s="56"/>
      <c r="O8" s="56"/>
      <c r="P8" s="56"/>
    </row>
    <row r="9" spans="1:16" ht="39" customHeight="1">
      <c r="A9" s="5"/>
      <c r="B9" s="16" t="s">
        <v>24</v>
      </c>
      <c r="C9" s="57">
        <v>3</v>
      </c>
      <c r="D9" s="57">
        <v>4</v>
      </c>
      <c r="E9" s="57">
        <v>3</v>
      </c>
      <c r="F9" s="57">
        <v>4</v>
      </c>
      <c r="G9" s="56"/>
      <c r="H9" s="56"/>
      <c r="I9" s="56"/>
      <c r="J9" s="56"/>
      <c r="K9" s="56"/>
      <c r="L9" s="56"/>
      <c r="M9" s="56"/>
      <c r="N9" s="56"/>
      <c r="O9" s="56"/>
      <c r="P9" s="56"/>
    </row>
    <row r="10" spans="1:16" ht="38.25">
      <c r="A10" s="10" t="s">
        <v>277</v>
      </c>
      <c r="B10" s="29" t="s">
        <v>37</v>
      </c>
      <c r="C10" s="54"/>
      <c r="D10" s="54"/>
      <c r="E10" s="55">
        <v>180</v>
      </c>
      <c r="F10" s="55">
        <v>200</v>
      </c>
      <c r="G10" s="458">
        <v>2.18</v>
      </c>
      <c r="H10" s="458">
        <v>2.98</v>
      </c>
      <c r="I10" s="458">
        <v>3.44</v>
      </c>
      <c r="J10" s="458">
        <v>4.32</v>
      </c>
      <c r="K10" s="458">
        <v>14.88</v>
      </c>
      <c r="L10" s="458">
        <v>18.13</v>
      </c>
      <c r="M10" s="458">
        <v>99.2</v>
      </c>
      <c r="N10" s="458">
        <v>123.32</v>
      </c>
      <c r="O10" s="458">
        <v>1.31</v>
      </c>
      <c r="P10" s="458">
        <v>1.65</v>
      </c>
    </row>
    <row r="11" spans="1:16" ht="38.25">
      <c r="A11" s="5"/>
      <c r="B11" s="26" t="s">
        <v>27</v>
      </c>
      <c r="C11" s="443">
        <v>101</v>
      </c>
      <c r="D11" s="443">
        <v>127</v>
      </c>
      <c r="E11" s="443">
        <v>101</v>
      </c>
      <c r="F11" s="443">
        <v>127</v>
      </c>
      <c r="G11" s="56"/>
      <c r="H11" s="56"/>
      <c r="I11" s="56"/>
      <c r="J11" s="56"/>
      <c r="K11" s="56"/>
      <c r="L11" s="56"/>
      <c r="M11" s="56"/>
      <c r="N11" s="56"/>
      <c r="O11" s="56"/>
      <c r="P11" s="56"/>
    </row>
    <row r="12" spans="1:16" ht="38.25">
      <c r="A12" s="5"/>
      <c r="B12" s="26" t="s">
        <v>38</v>
      </c>
      <c r="C12" s="457">
        <v>1.43</v>
      </c>
      <c r="D12" s="457">
        <v>1.72</v>
      </c>
      <c r="E12" s="457">
        <v>1.43</v>
      </c>
      <c r="F12" s="457">
        <v>1.72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</row>
    <row r="13" spans="1:16" ht="39" customHeight="1">
      <c r="A13" s="5"/>
      <c r="B13" s="26" t="s">
        <v>24</v>
      </c>
      <c r="C13" s="443">
        <v>10</v>
      </c>
      <c r="D13" s="443">
        <v>12</v>
      </c>
      <c r="E13" s="443">
        <v>10</v>
      </c>
      <c r="F13" s="443">
        <v>12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</row>
    <row r="14" spans="1:16" ht="38.25">
      <c r="A14" s="10" t="s">
        <v>278</v>
      </c>
      <c r="B14" s="11" t="s">
        <v>54</v>
      </c>
      <c r="C14" s="454"/>
      <c r="D14" s="454"/>
      <c r="E14" s="494">
        <v>37</v>
      </c>
      <c r="F14" s="494">
        <v>51</v>
      </c>
      <c r="G14" s="456">
        <v>1.48</v>
      </c>
      <c r="H14" s="456">
        <v>1.8</v>
      </c>
      <c r="I14" s="456">
        <v>4.99</v>
      </c>
      <c r="J14" s="456">
        <v>6.88</v>
      </c>
      <c r="K14" s="456">
        <v>13.8</v>
      </c>
      <c r="L14" s="456">
        <v>18</v>
      </c>
      <c r="M14" s="456">
        <f>G14*4+I14*9+K14*4</f>
        <v>106.03</v>
      </c>
      <c r="N14" s="456">
        <f>H14*4+J14*9+L14*4</f>
        <v>141.12</v>
      </c>
      <c r="O14" s="456">
        <v>0</v>
      </c>
      <c r="P14" s="456">
        <v>0</v>
      </c>
    </row>
    <row r="15" spans="1:16" ht="38.25">
      <c r="A15" s="5"/>
      <c r="B15" s="16" t="s">
        <v>13</v>
      </c>
      <c r="C15" s="457">
        <v>5</v>
      </c>
      <c r="D15" s="457">
        <v>5</v>
      </c>
      <c r="E15" s="457">
        <v>5</v>
      </c>
      <c r="F15" s="457">
        <v>5</v>
      </c>
      <c r="G15" s="61"/>
      <c r="H15" s="61"/>
      <c r="I15" s="61"/>
      <c r="J15" s="61"/>
      <c r="K15" s="61"/>
      <c r="L15" s="61"/>
      <c r="M15" s="61"/>
      <c r="N15" s="61"/>
      <c r="O15" s="61"/>
      <c r="P15" s="61"/>
    </row>
    <row r="16" spans="1:16" ht="38.25">
      <c r="A16" s="5"/>
      <c r="B16" s="16" t="s">
        <v>14</v>
      </c>
      <c r="C16" s="457">
        <v>32</v>
      </c>
      <c r="D16" s="457">
        <v>46</v>
      </c>
      <c r="E16" s="457">
        <v>32</v>
      </c>
      <c r="F16" s="457">
        <v>46</v>
      </c>
      <c r="G16" s="61"/>
      <c r="H16" s="458"/>
      <c r="I16" s="458"/>
      <c r="J16" s="458"/>
      <c r="K16" s="458"/>
      <c r="L16" s="458"/>
      <c r="M16" s="458"/>
      <c r="N16" s="458"/>
      <c r="O16" s="61"/>
      <c r="P16" s="61"/>
    </row>
    <row r="17" spans="1:16" ht="38.25">
      <c r="A17" s="5"/>
      <c r="B17" s="11" t="s">
        <v>25</v>
      </c>
      <c r="C17" s="54"/>
      <c r="D17" s="54"/>
      <c r="E17" s="80">
        <f>E5+E10+E14</f>
        <v>367</v>
      </c>
      <c r="F17" s="80">
        <f aca="true" t="shared" si="0" ref="F17:P17">F5+F10+F14</f>
        <v>451</v>
      </c>
      <c r="G17" s="80">
        <f t="shared" si="0"/>
        <v>7.860000000000001</v>
      </c>
      <c r="H17" s="80">
        <f t="shared" si="0"/>
        <v>10.370000000000001</v>
      </c>
      <c r="I17" s="80">
        <f t="shared" si="0"/>
        <v>14.05</v>
      </c>
      <c r="J17" s="80">
        <f t="shared" si="0"/>
        <v>18.919999999999998</v>
      </c>
      <c r="K17" s="80">
        <f t="shared" si="0"/>
        <v>43.84</v>
      </c>
      <c r="L17" s="80">
        <f t="shared" si="0"/>
        <v>56.33</v>
      </c>
      <c r="M17" s="80">
        <f t="shared" si="0"/>
        <v>332.23</v>
      </c>
      <c r="N17" s="80">
        <f t="shared" si="0"/>
        <v>435.44</v>
      </c>
      <c r="O17" s="80">
        <f t="shared" si="0"/>
        <v>2.15</v>
      </c>
      <c r="P17" s="80">
        <f t="shared" si="0"/>
        <v>2.77</v>
      </c>
    </row>
    <row r="18" spans="1:16" ht="38.25">
      <c r="A18" s="5"/>
      <c r="B18" s="6" t="s">
        <v>15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</row>
    <row r="19" spans="1:16" ht="38.25">
      <c r="A19" s="10" t="s">
        <v>279</v>
      </c>
      <c r="B19" s="213" t="s">
        <v>509</v>
      </c>
      <c r="C19" s="24"/>
      <c r="D19" s="24"/>
      <c r="E19" s="426">
        <v>100</v>
      </c>
      <c r="F19" s="426">
        <v>100</v>
      </c>
      <c r="G19" s="441">
        <v>2.8</v>
      </c>
      <c r="H19" s="441">
        <v>2.8</v>
      </c>
      <c r="I19" s="441">
        <v>3.2</v>
      </c>
      <c r="J19" s="441">
        <v>3.2</v>
      </c>
      <c r="K19" s="441">
        <v>5</v>
      </c>
      <c r="L19" s="441">
        <v>5</v>
      </c>
      <c r="M19" s="441">
        <v>60</v>
      </c>
      <c r="N19" s="441">
        <v>60</v>
      </c>
      <c r="O19" s="441">
        <v>0.25</v>
      </c>
      <c r="P19" s="441">
        <v>0.25</v>
      </c>
    </row>
    <row r="20" spans="1:16" s="435" customFormat="1" ht="38.25">
      <c r="A20" s="438"/>
      <c r="B20" s="442" t="s">
        <v>27</v>
      </c>
      <c r="C20" s="457">
        <v>105</v>
      </c>
      <c r="D20" s="457">
        <v>105</v>
      </c>
      <c r="E20" s="457">
        <v>105</v>
      </c>
      <c r="F20" s="457">
        <v>105</v>
      </c>
      <c r="G20" s="58"/>
      <c r="H20" s="58"/>
      <c r="I20" s="58"/>
      <c r="J20" s="58"/>
      <c r="K20" s="58"/>
      <c r="L20" s="58"/>
      <c r="M20" s="58"/>
      <c r="N20" s="58"/>
      <c r="O20" s="58"/>
      <c r="P20" s="58"/>
    </row>
    <row r="21" spans="1:16" ht="38.25">
      <c r="A21" s="5"/>
      <c r="B21" s="11" t="s">
        <v>25</v>
      </c>
      <c r="C21" s="54"/>
      <c r="D21" s="54"/>
      <c r="E21" s="80">
        <f>E19</f>
        <v>100</v>
      </c>
      <c r="F21" s="80">
        <f>F19</f>
        <v>100</v>
      </c>
      <c r="G21" s="80">
        <f>SUM(G19)</f>
        <v>2.8</v>
      </c>
      <c r="H21" s="80">
        <f aca="true" t="shared" si="1" ref="H21:P21">SUM(H19)</f>
        <v>2.8</v>
      </c>
      <c r="I21" s="80">
        <f t="shared" si="1"/>
        <v>3.2</v>
      </c>
      <c r="J21" s="80">
        <f t="shared" si="1"/>
        <v>3.2</v>
      </c>
      <c r="K21" s="80">
        <f t="shared" si="1"/>
        <v>5</v>
      </c>
      <c r="L21" s="80">
        <f t="shared" si="1"/>
        <v>5</v>
      </c>
      <c r="M21" s="80">
        <f t="shared" si="1"/>
        <v>60</v>
      </c>
      <c r="N21" s="80">
        <f t="shared" si="1"/>
        <v>60</v>
      </c>
      <c r="O21" s="80">
        <f t="shared" si="1"/>
        <v>0.25</v>
      </c>
      <c r="P21" s="80">
        <f t="shared" si="1"/>
        <v>0.25</v>
      </c>
    </row>
    <row r="22" spans="1:16" ht="38.25">
      <c r="A22" s="5"/>
      <c r="B22" s="6" t="s">
        <v>17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</row>
    <row r="23" spans="1:16" ht="72.75" customHeight="1">
      <c r="A23" s="438" t="s">
        <v>553</v>
      </c>
      <c r="B23" s="439" t="s">
        <v>554</v>
      </c>
      <c r="C23" s="54"/>
      <c r="D23" s="54"/>
      <c r="E23" s="55">
        <v>45</v>
      </c>
      <c r="F23" s="55">
        <v>60</v>
      </c>
      <c r="G23" s="56">
        <v>0.47</v>
      </c>
      <c r="H23" s="56">
        <v>0.62</v>
      </c>
      <c r="I23" s="56">
        <v>2.62</v>
      </c>
      <c r="J23" s="56">
        <v>3.49</v>
      </c>
      <c r="K23" s="56">
        <v>1.46</v>
      </c>
      <c r="L23" s="56">
        <v>1.94</v>
      </c>
      <c r="M23" s="56">
        <v>32.15</v>
      </c>
      <c r="N23" s="56">
        <v>42.86</v>
      </c>
      <c r="O23" s="56">
        <v>7</v>
      </c>
      <c r="P23" s="56">
        <v>9.3</v>
      </c>
    </row>
    <row r="24" spans="1:16" s="435" customFormat="1" ht="50.25" customHeight="1">
      <c r="A24" s="438"/>
      <c r="B24" s="502" t="s">
        <v>549</v>
      </c>
      <c r="C24" s="78">
        <v>26</v>
      </c>
      <c r="D24" s="78">
        <v>33</v>
      </c>
      <c r="E24" s="78">
        <v>22</v>
      </c>
      <c r="F24" s="78">
        <v>28</v>
      </c>
      <c r="G24" s="456"/>
      <c r="H24" s="456"/>
      <c r="I24" s="456"/>
      <c r="J24" s="456"/>
      <c r="K24" s="456"/>
      <c r="L24" s="456"/>
      <c r="M24" s="456"/>
      <c r="N24" s="456"/>
      <c r="O24" s="456"/>
      <c r="P24" s="456"/>
    </row>
    <row r="25" spans="1:16" s="435" customFormat="1" ht="42" customHeight="1">
      <c r="A25" s="438"/>
      <c r="B25" s="502" t="s">
        <v>550</v>
      </c>
      <c r="C25" s="78">
        <v>20</v>
      </c>
      <c r="D25" s="78">
        <v>26</v>
      </c>
      <c r="E25" s="78">
        <v>16</v>
      </c>
      <c r="F25" s="78">
        <v>21</v>
      </c>
      <c r="G25" s="456"/>
      <c r="H25" s="456"/>
      <c r="I25" s="456"/>
      <c r="J25" s="456"/>
      <c r="K25" s="456"/>
      <c r="L25" s="456"/>
      <c r="M25" s="456"/>
      <c r="N25" s="456"/>
      <c r="O25" s="456"/>
      <c r="P25" s="456"/>
    </row>
    <row r="26" spans="1:16" s="435" customFormat="1" ht="42.75" customHeight="1">
      <c r="A26" s="438"/>
      <c r="B26" s="502" t="s">
        <v>544</v>
      </c>
      <c r="C26" s="78">
        <v>6</v>
      </c>
      <c r="D26" s="78">
        <v>9</v>
      </c>
      <c r="E26" s="78">
        <v>5</v>
      </c>
      <c r="F26" s="78">
        <v>7</v>
      </c>
      <c r="G26" s="456"/>
      <c r="H26" s="456"/>
      <c r="I26" s="456"/>
      <c r="J26" s="456"/>
      <c r="K26" s="456"/>
      <c r="L26" s="456"/>
      <c r="M26" s="456"/>
      <c r="N26" s="456"/>
      <c r="O26" s="456"/>
      <c r="P26" s="456"/>
    </row>
    <row r="27" spans="1:16" s="435" customFormat="1" ht="39" customHeight="1">
      <c r="A27" s="438"/>
      <c r="B27" s="502" t="s">
        <v>545</v>
      </c>
      <c r="C27" s="78">
        <v>2</v>
      </c>
      <c r="D27" s="78">
        <v>3</v>
      </c>
      <c r="E27" s="78">
        <v>2</v>
      </c>
      <c r="F27" s="78">
        <v>3</v>
      </c>
      <c r="G27" s="456"/>
      <c r="H27" s="456"/>
      <c r="I27" s="456"/>
      <c r="J27" s="456"/>
      <c r="K27" s="456"/>
      <c r="L27" s="456"/>
      <c r="M27" s="456"/>
      <c r="N27" s="456"/>
      <c r="O27" s="456"/>
      <c r="P27" s="456"/>
    </row>
    <row r="28" spans="1:16" ht="38.25">
      <c r="A28" s="5"/>
      <c r="B28" s="134" t="s">
        <v>94</v>
      </c>
      <c r="C28" s="78">
        <v>2</v>
      </c>
      <c r="D28" s="78">
        <v>3</v>
      </c>
      <c r="E28" s="78">
        <v>2</v>
      </c>
      <c r="F28" s="78">
        <v>3</v>
      </c>
      <c r="G28" s="56"/>
      <c r="H28" s="56"/>
      <c r="I28" s="56"/>
      <c r="J28" s="56"/>
      <c r="K28" s="56"/>
      <c r="L28" s="56"/>
      <c r="M28" s="56"/>
      <c r="N28" s="56"/>
      <c r="O28" s="56"/>
      <c r="P28" s="56"/>
    </row>
    <row r="29" spans="1:16" ht="38.25">
      <c r="A29" s="10" t="s">
        <v>280</v>
      </c>
      <c r="B29" s="32" t="s">
        <v>411</v>
      </c>
      <c r="C29" s="54"/>
      <c r="D29" s="54"/>
      <c r="E29" s="55">
        <v>150</v>
      </c>
      <c r="F29" s="55">
        <v>200</v>
      </c>
      <c r="G29" s="98">
        <v>3.7</v>
      </c>
      <c r="H29" s="98">
        <v>4.8</v>
      </c>
      <c r="I29" s="98">
        <v>7.05</v>
      </c>
      <c r="J29" s="98">
        <v>7.45</v>
      </c>
      <c r="K29" s="98">
        <v>5.61</v>
      </c>
      <c r="L29" s="98">
        <v>7.48</v>
      </c>
      <c r="M29" s="98">
        <f>G29*4+I29*9+K29*4</f>
        <v>100.69</v>
      </c>
      <c r="N29" s="418">
        <f>H29*4+J29*9+L29*4</f>
        <v>116.17</v>
      </c>
      <c r="O29" s="98">
        <v>9.2</v>
      </c>
      <c r="P29" s="98">
        <v>12.38</v>
      </c>
    </row>
    <row r="30" spans="1:16" ht="38.25">
      <c r="A30" s="5"/>
      <c r="B30" s="26" t="s">
        <v>421</v>
      </c>
      <c r="C30" s="496">
        <v>33</v>
      </c>
      <c r="D30" s="496">
        <v>37</v>
      </c>
      <c r="E30" s="496">
        <v>24</v>
      </c>
      <c r="F30" s="496">
        <v>27</v>
      </c>
      <c r="G30" s="56"/>
      <c r="H30" s="56"/>
      <c r="I30" s="56"/>
      <c r="J30" s="56"/>
      <c r="K30" s="56"/>
      <c r="L30" s="56"/>
      <c r="M30" s="56"/>
      <c r="N30" s="56"/>
      <c r="O30" s="56"/>
      <c r="P30" s="56"/>
    </row>
    <row r="31" spans="1:16" ht="38.25">
      <c r="A31" s="5"/>
      <c r="B31" s="27" t="s">
        <v>350</v>
      </c>
      <c r="C31" s="57">
        <v>12</v>
      </c>
      <c r="D31" s="57">
        <v>16</v>
      </c>
      <c r="E31" s="79">
        <v>12</v>
      </c>
      <c r="F31" s="79">
        <v>16</v>
      </c>
      <c r="G31" s="56"/>
      <c r="H31" s="56"/>
      <c r="I31" s="56"/>
      <c r="J31" s="56"/>
      <c r="K31" s="56"/>
      <c r="L31" s="56"/>
      <c r="M31" s="56"/>
      <c r="N31" s="56"/>
      <c r="O31" s="56"/>
      <c r="P31" s="56"/>
    </row>
    <row r="32" spans="1:16" ht="41.25" customHeight="1">
      <c r="A32" s="5"/>
      <c r="B32" s="16" t="s">
        <v>92</v>
      </c>
      <c r="C32" s="69">
        <v>44</v>
      </c>
      <c r="D32" s="69">
        <v>44</v>
      </c>
      <c r="E32" s="183">
        <v>35</v>
      </c>
      <c r="F32" s="183">
        <v>35</v>
      </c>
      <c r="G32" s="56"/>
      <c r="H32" s="56"/>
      <c r="I32" s="56"/>
      <c r="J32" s="56"/>
      <c r="K32" s="56"/>
      <c r="L32" s="56"/>
      <c r="M32" s="56"/>
      <c r="N32" s="56"/>
      <c r="O32" s="56"/>
      <c r="P32" s="56"/>
    </row>
    <row r="33" spans="1:16" ht="38.25">
      <c r="A33" s="5"/>
      <c r="B33" s="6" t="s">
        <v>358</v>
      </c>
      <c r="C33" s="69">
        <v>37</v>
      </c>
      <c r="D33" s="69">
        <v>37</v>
      </c>
      <c r="E33" s="183">
        <v>35</v>
      </c>
      <c r="F33" s="183">
        <v>35</v>
      </c>
      <c r="G33" s="56"/>
      <c r="H33" s="56"/>
      <c r="I33" s="56"/>
      <c r="J33" s="56"/>
      <c r="K33" s="56"/>
      <c r="L33" s="56"/>
      <c r="M33" s="56"/>
      <c r="N33" s="56"/>
      <c r="O33" s="56"/>
      <c r="P33" s="56"/>
    </row>
    <row r="34" spans="1:16" ht="38.25">
      <c r="A34" s="5"/>
      <c r="B34" s="33" t="s">
        <v>97</v>
      </c>
      <c r="C34" s="57">
        <v>29</v>
      </c>
      <c r="D34" s="57">
        <v>40</v>
      </c>
      <c r="E34" s="67">
        <v>22</v>
      </c>
      <c r="F34" s="67">
        <v>30</v>
      </c>
      <c r="G34" s="56"/>
      <c r="H34" s="56"/>
      <c r="I34" s="56"/>
      <c r="J34" s="56"/>
      <c r="K34" s="56"/>
      <c r="L34" s="56"/>
      <c r="M34" s="56"/>
      <c r="N34" s="56"/>
      <c r="O34" s="56"/>
      <c r="P34" s="56"/>
    </row>
    <row r="35" spans="1:16" ht="38.25">
      <c r="A35" s="5"/>
      <c r="B35" s="33" t="s">
        <v>340</v>
      </c>
      <c r="C35" s="57">
        <v>31</v>
      </c>
      <c r="D35" s="57">
        <v>43</v>
      </c>
      <c r="E35" s="67">
        <v>22</v>
      </c>
      <c r="F35" s="67">
        <v>30</v>
      </c>
      <c r="G35" s="56"/>
      <c r="H35" s="56"/>
      <c r="I35" s="56"/>
      <c r="J35" s="56"/>
      <c r="K35" s="56"/>
      <c r="L35" s="56"/>
      <c r="M35" s="56"/>
      <c r="N35" s="56"/>
      <c r="O35" s="56"/>
      <c r="P35" s="56"/>
    </row>
    <row r="36" spans="1:16" ht="38.25">
      <c r="A36" s="5"/>
      <c r="B36" s="33" t="s">
        <v>341</v>
      </c>
      <c r="C36" s="57">
        <v>34</v>
      </c>
      <c r="D36" s="57">
        <v>46</v>
      </c>
      <c r="E36" s="67">
        <v>22</v>
      </c>
      <c r="F36" s="67">
        <v>30</v>
      </c>
      <c r="G36" s="56"/>
      <c r="H36" s="56"/>
      <c r="I36" s="56"/>
      <c r="J36" s="56"/>
      <c r="K36" s="56"/>
      <c r="L36" s="56"/>
      <c r="M36" s="56"/>
      <c r="N36" s="56"/>
      <c r="O36" s="56"/>
      <c r="P36" s="56"/>
    </row>
    <row r="37" spans="1:16" ht="38.25">
      <c r="A37" s="5"/>
      <c r="B37" s="33" t="s">
        <v>342</v>
      </c>
      <c r="C37" s="57">
        <v>34</v>
      </c>
      <c r="D37" s="57">
        <v>50</v>
      </c>
      <c r="E37" s="67">
        <v>22</v>
      </c>
      <c r="F37" s="67">
        <v>30</v>
      </c>
      <c r="G37" s="56"/>
      <c r="H37" s="56"/>
      <c r="I37" s="56"/>
      <c r="J37" s="56"/>
      <c r="K37" s="56"/>
      <c r="L37" s="56"/>
      <c r="M37" s="56"/>
      <c r="N37" s="56"/>
      <c r="O37" s="56"/>
      <c r="P37" s="56"/>
    </row>
    <row r="38" spans="1:16" ht="38.25">
      <c r="A38" s="5"/>
      <c r="B38" s="26" t="s">
        <v>335</v>
      </c>
      <c r="C38" s="79">
        <v>22</v>
      </c>
      <c r="D38" s="79">
        <v>30</v>
      </c>
      <c r="E38" s="67">
        <v>22</v>
      </c>
      <c r="F38" s="67">
        <v>30</v>
      </c>
      <c r="G38" s="56"/>
      <c r="H38" s="56"/>
      <c r="I38" s="56"/>
      <c r="J38" s="56"/>
      <c r="K38" s="56"/>
      <c r="L38" s="56"/>
      <c r="M38" s="56"/>
      <c r="N38" s="56"/>
      <c r="O38" s="56"/>
      <c r="P38" s="56"/>
    </row>
    <row r="39" spans="1:16" ht="38.25">
      <c r="A39" s="5"/>
      <c r="B39" s="26" t="s">
        <v>13</v>
      </c>
      <c r="C39" s="443">
        <v>4.5</v>
      </c>
      <c r="D39" s="443">
        <v>5</v>
      </c>
      <c r="E39" s="443">
        <v>4.5</v>
      </c>
      <c r="F39" s="443">
        <v>5</v>
      </c>
      <c r="G39" s="56"/>
      <c r="H39" s="56"/>
      <c r="I39" s="56"/>
      <c r="J39" s="56"/>
      <c r="K39" s="56"/>
      <c r="L39" s="56"/>
      <c r="M39" s="56"/>
      <c r="N39" s="56"/>
      <c r="O39" s="56"/>
      <c r="P39" s="56"/>
    </row>
    <row r="40" spans="1:16" ht="38.25">
      <c r="A40" s="5"/>
      <c r="B40" s="26" t="s">
        <v>429</v>
      </c>
      <c r="C40" s="69">
        <v>8</v>
      </c>
      <c r="D40" s="69">
        <v>11</v>
      </c>
      <c r="E40" s="79">
        <v>7</v>
      </c>
      <c r="F40" s="57">
        <v>9</v>
      </c>
      <c r="G40" s="56"/>
      <c r="H40" s="56"/>
      <c r="I40" s="56"/>
      <c r="J40" s="56"/>
      <c r="K40" s="56"/>
      <c r="L40" s="56"/>
      <c r="M40" s="56"/>
      <c r="N40" s="56"/>
      <c r="O40" s="56"/>
      <c r="P40" s="56"/>
    </row>
    <row r="41" spans="1:16" ht="38.25">
      <c r="A41" s="5"/>
      <c r="B41" s="26" t="s">
        <v>334</v>
      </c>
      <c r="C41" s="69">
        <v>7</v>
      </c>
      <c r="D41" s="69">
        <v>9</v>
      </c>
      <c r="E41" s="79">
        <v>7</v>
      </c>
      <c r="F41" s="57">
        <v>9</v>
      </c>
      <c r="G41" s="56"/>
      <c r="H41" s="56"/>
      <c r="I41" s="56"/>
      <c r="J41" s="56"/>
      <c r="K41" s="56"/>
      <c r="L41" s="56"/>
      <c r="M41" s="56"/>
      <c r="N41" s="56"/>
      <c r="O41" s="56"/>
      <c r="P41" s="56"/>
    </row>
    <row r="42" spans="1:16" ht="39" customHeight="1">
      <c r="A42" s="5"/>
      <c r="B42" s="27" t="s">
        <v>426</v>
      </c>
      <c r="C42" s="57">
        <v>8.8</v>
      </c>
      <c r="D42" s="57">
        <v>11</v>
      </c>
      <c r="E42" s="67">
        <v>7</v>
      </c>
      <c r="F42" s="67">
        <v>9</v>
      </c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38.25">
      <c r="A43" s="5"/>
      <c r="B43" s="27" t="s">
        <v>427</v>
      </c>
      <c r="C43" s="57">
        <v>9.3</v>
      </c>
      <c r="D43" s="57">
        <v>12</v>
      </c>
      <c r="E43" s="67">
        <v>7</v>
      </c>
      <c r="F43" s="67">
        <v>9</v>
      </c>
      <c r="G43" s="56"/>
      <c r="H43" s="56"/>
      <c r="I43" s="56"/>
      <c r="J43" s="56"/>
      <c r="K43" s="56"/>
      <c r="L43" s="56"/>
      <c r="M43" s="56"/>
      <c r="N43" s="56"/>
      <c r="O43" s="56"/>
      <c r="P43" s="56"/>
    </row>
    <row r="44" spans="1:16" ht="40.5" customHeight="1">
      <c r="A44" s="5"/>
      <c r="B44" s="27" t="s">
        <v>333</v>
      </c>
      <c r="C44" s="57">
        <v>7</v>
      </c>
      <c r="D44" s="57">
        <v>9</v>
      </c>
      <c r="E44" s="67">
        <v>7</v>
      </c>
      <c r="F44" s="67">
        <v>9</v>
      </c>
      <c r="G44" s="56"/>
      <c r="H44" s="56"/>
      <c r="I44" s="56"/>
      <c r="J44" s="56"/>
      <c r="K44" s="56"/>
      <c r="L44" s="56"/>
      <c r="M44" s="56"/>
      <c r="N44" s="56"/>
      <c r="O44" s="56"/>
      <c r="P44" s="56"/>
    </row>
    <row r="45" spans="1:16" ht="38.25">
      <c r="A45" s="5"/>
      <c r="B45" s="26" t="s">
        <v>51</v>
      </c>
      <c r="C45" s="57">
        <v>8</v>
      </c>
      <c r="D45" s="57">
        <v>9</v>
      </c>
      <c r="E45" s="57">
        <v>8</v>
      </c>
      <c r="F45" s="57">
        <v>9</v>
      </c>
      <c r="G45" s="56"/>
      <c r="H45" s="56"/>
      <c r="I45" s="56"/>
      <c r="J45" s="56"/>
      <c r="K45" s="56"/>
      <c r="L45" s="56"/>
      <c r="M45" s="56"/>
      <c r="N45" s="56"/>
      <c r="O45" s="56"/>
      <c r="P45" s="56"/>
    </row>
    <row r="46" spans="1:16" ht="38.25">
      <c r="A46" s="10" t="s">
        <v>281</v>
      </c>
      <c r="B46" s="11" t="s">
        <v>79</v>
      </c>
      <c r="C46" s="54"/>
      <c r="D46" s="54"/>
      <c r="E46" s="55">
        <v>85</v>
      </c>
      <c r="F46" s="62">
        <v>100</v>
      </c>
      <c r="G46" s="56">
        <v>8.3</v>
      </c>
      <c r="H46" s="56">
        <v>9.8</v>
      </c>
      <c r="I46" s="56">
        <v>10.71</v>
      </c>
      <c r="J46" s="56">
        <v>12.6</v>
      </c>
      <c r="K46" s="56">
        <v>2.56</v>
      </c>
      <c r="L46" s="56">
        <v>3.01</v>
      </c>
      <c r="M46" s="56">
        <f>G46*4+I46*9+K46*4</f>
        <v>139.83000000000004</v>
      </c>
      <c r="N46" s="56">
        <f>H46*4+J46*9+L46*4</f>
        <v>164.64</v>
      </c>
      <c r="O46" s="56">
        <v>0.54</v>
      </c>
      <c r="P46" s="56">
        <v>0.64</v>
      </c>
    </row>
    <row r="47" spans="1:16" ht="38.25">
      <c r="A47" s="5"/>
      <c r="B47" s="11" t="s">
        <v>412</v>
      </c>
      <c r="C47" s="54"/>
      <c r="D47" s="54"/>
      <c r="E47" s="55">
        <v>80</v>
      </c>
      <c r="F47" s="55">
        <v>100</v>
      </c>
      <c r="G47" s="56">
        <v>2.77</v>
      </c>
      <c r="H47" s="56">
        <v>3.46</v>
      </c>
      <c r="I47" s="56">
        <v>2.03</v>
      </c>
      <c r="J47" s="56">
        <v>2.54</v>
      </c>
      <c r="K47" s="56">
        <v>13.83</v>
      </c>
      <c r="L47" s="56">
        <v>17.29</v>
      </c>
      <c r="M47" s="56">
        <v>97</v>
      </c>
      <c r="N47" s="56">
        <v>121.25</v>
      </c>
      <c r="O47" s="56">
        <v>0</v>
      </c>
      <c r="P47" s="56">
        <v>0</v>
      </c>
    </row>
    <row r="48" spans="1:16" ht="38.25">
      <c r="A48" s="5"/>
      <c r="B48" s="59" t="s">
        <v>339</v>
      </c>
      <c r="C48" s="184">
        <v>87</v>
      </c>
      <c r="D48" s="184">
        <v>102</v>
      </c>
      <c r="E48" s="67">
        <v>79</v>
      </c>
      <c r="F48" s="67">
        <v>93</v>
      </c>
      <c r="G48" s="56"/>
      <c r="H48" s="56"/>
      <c r="I48" s="56"/>
      <c r="J48" s="56"/>
      <c r="K48" s="56"/>
      <c r="L48" s="56"/>
      <c r="M48" s="56"/>
      <c r="N48" s="56"/>
      <c r="O48" s="56"/>
      <c r="P48" s="56"/>
    </row>
    <row r="49" spans="1:16" ht="38.25">
      <c r="A49" s="5"/>
      <c r="B49" s="26" t="s">
        <v>429</v>
      </c>
      <c r="C49" s="184">
        <v>6</v>
      </c>
      <c r="D49" s="184">
        <v>7</v>
      </c>
      <c r="E49" s="67">
        <v>5</v>
      </c>
      <c r="F49" s="67">
        <v>6</v>
      </c>
      <c r="G49" s="56"/>
      <c r="H49" s="56"/>
      <c r="I49" s="56"/>
      <c r="J49" s="56"/>
      <c r="K49" s="56"/>
      <c r="L49" s="56"/>
      <c r="M49" s="56"/>
      <c r="N49" s="56"/>
      <c r="O49" s="56"/>
      <c r="P49" s="56"/>
    </row>
    <row r="50" spans="1:16" ht="39.75" customHeight="1">
      <c r="A50" s="5"/>
      <c r="B50" s="26" t="s">
        <v>334</v>
      </c>
      <c r="C50" s="184">
        <v>5</v>
      </c>
      <c r="D50" s="184">
        <v>6</v>
      </c>
      <c r="E50" s="67">
        <v>5</v>
      </c>
      <c r="F50" s="67">
        <v>6</v>
      </c>
      <c r="G50" s="56"/>
      <c r="H50" s="56"/>
      <c r="I50" s="56"/>
      <c r="J50" s="56"/>
      <c r="K50" s="56"/>
      <c r="L50" s="56"/>
      <c r="M50" s="56"/>
      <c r="N50" s="56"/>
      <c r="O50" s="56"/>
      <c r="P50" s="56"/>
    </row>
    <row r="51" spans="1:16" ht="37.5" customHeight="1">
      <c r="A51" s="5"/>
      <c r="B51" s="27" t="s">
        <v>426</v>
      </c>
      <c r="C51" s="57">
        <v>10</v>
      </c>
      <c r="D51" s="57">
        <v>11</v>
      </c>
      <c r="E51" s="67">
        <v>8</v>
      </c>
      <c r="F51" s="67">
        <v>9</v>
      </c>
      <c r="G51" s="56"/>
      <c r="H51" s="57"/>
      <c r="I51" s="57"/>
      <c r="J51" s="56"/>
      <c r="K51" s="56"/>
      <c r="L51" s="56"/>
      <c r="M51" s="56"/>
      <c r="N51" s="56"/>
      <c r="O51" s="56"/>
      <c r="P51" s="56"/>
    </row>
    <row r="52" spans="1:16" ht="41.25" customHeight="1">
      <c r="A52" s="5"/>
      <c r="B52" s="27" t="s">
        <v>427</v>
      </c>
      <c r="C52" s="184">
        <v>11</v>
      </c>
      <c r="D52" s="184">
        <v>12</v>
      </c>
      <c r="E52" s="67">
        <v>8</v>
      </c>
      <c r="F52" s="67">
        <v>9</v>
      </c>
      <c r="G52" s="56"/>
      <c r="H52" s="56"/>
      <c r="I52" s="56"/>
      <c r="J52" s="56"/>
      <c r="K52" s="56"/>
      <c r="L52" s="56"/>
      <c r="M52" s="56"/>
      <c r="N52" s="56"/>
      <c r="O52" s="56"/>
      <c r="P52" s="56"/>
    </row>
    <row r="53" spans="1:16" ht="40.5" customHeight="1">
      <c r="A53" s="5"/>
      <c r="B53" s="27" t="s">
        <v>333</v>
      </c>
      <c r="C53" s="184">
        <v>8</v>
      </c>
      <c r="D53" s="184">
        <v>9</v>
      </c>
      <c r="E53" s="67">
        <v>8</v>
      </c>
      <c r="F53" s="67">
        <v>9</v>
      </c>
      <c r="G53" s="56"/>
      <c r="H53" s="56"/>
      <c r="I53" s="56"/>
      <c r="J53" s="56"/>
      <c r="K53" s="56"/>
      <c r="L53" s="56"/>
      <c r="M53" s="56"/>
      <c r="N53" s="56"/>
      <c r="O53" s="56"/>
      <c r="P53" s="56"/>
    </row>
    <row r="54" spans="1:16" ht="38.25">
      <c r="A54" s="5"/>
      <c r="B54" s="59" t="s">
        <v>63</v>
      </c>
      <c r="C54" s="184">
        <v>2</v>
      </c>
      <c r="D54" s="184">
        <v>3</v>
      </c>
      <c r="E54" s="67">
        <v>2</v>
      </c>
      <c r="F54" s="67">
        <v>3</v>
      </c>
      <c r="G54" s="56"/>
      <c r="H54" s="56"/>
      <c r="I54" s="56"/>
      <c r="J54" s="56"/>
      <c r="K54" s="56"/>
      <c r="L54" s="56"/>
      <c r="M54" s="56"/>
      <c r="N54" s="56"/>
      <c r="O54" s="56"/>
      <c r="P54" s="56"/>
    </row>
    <row r="55" spans="1:16" ht="38.25">
      <c r="A55" s="5"/>
      <c r="B55" s="59" t="s">
        <v>13</v>
      </c>
      <c r="C55" s="184">
        <v>4</v>
      </c>
      <c r="D55" s="184">
        <v>6</v>
      </c>
      <c r="E55" s="67">
        <v>4</v>
      </c>
      <c r="F55" s="67">
        <v>6</v>
      </c>
      <c r="G55" s="56"/>
      <c r="H55" s="56"/>
      <c r="I55" s="56"/>
      <c r="J55" s="56"/>
      <c r="K55" s="56"/>
      <c r="L55" s="56"/>
      <c r="M55" s="56"/>
      <c r="N55" s="56"/>
      <c r="O55" s="56"/>
      <c r="P55" s="56"/>
    </row>
    <row r="56" spans="1:16" ht="38.25">
      <c r="A56" s="5"/>
      <c r="B56" s="59" t="s">
        <v>36</v>
      </c>
      <c r="C56" s="184">
        <v>7</v>
      </c>
      <c r="D56" s="184">
        <v>8</v>
      </c>
      <c r="E56" s="67">
        <v>7</v>
      </c>
      <c r="F56" s="67">
        <v>8</v>
      </c>
      <c r="G56" s="56"/>
      <c r="H56" s="56"/>
      <c r="I56" s="56"/>
      <c r="J56" s="56"/>
      <c r="K56" s="56"/>
      <c r="L56" s="56"/>
      <c r="M56" s="56"/>
      <c r="N56" s="56"/>
      <c r="O56" s="56"/>
      <c r="P56" s="56"/>
    </row>
    <row r="57" spans="1:16" ht="38.25">
      <c r="A57" s="5"/>
      <c r="B57" s="31" t="s">
        <v>56</v>
      </c>
      <c r="C57" s="184">
        <v>2</v>
      </c>
      <c r="D57" s="184">
        <v>3</v>
      </c>
      <c r="E57" s="67">
        <v>2</v>
      </c>
      <c r="F57" s="67">
        <v>3</v>
      </c>
      <c r="G57" s="56"/>
      <c r="H57" s="56"/>
      <c r="I57" s="56"/>
      <c r="J57" s="56"/>
      <c r="K57" s="56"/>
      <c r="L57" s="56"/>
      <c r="M57" s="56"/>
      <c r="N57" s="56"/>
      <c r="O57" s="56"/>
      <c r="P57" s="56"/>
    </row>
    <row r="58" spans="1:16" ht="38.25">
      <c r="A58" s="5"/>
      <c r="B58" s="59" t="s">
        <v>39</v>
      </c>
      <c r="C58" s="184">
        <v>7</v>
      </c>
      <c r="D58" s="184">
        <v>8</v>
      </c>
      <c r="E58" s="79">
        <v>7</v>
      </c>
      <c r="F58" s="79">
        <v>8</v>
      </c>
      <c r="G58" s="56"/>
      <c r="H58" s="56"/>
      <c r="I58" s="56"/>
      <c r="J58" s="56"/>
      <c r="K58" s="56"/>
      <c r="L58" s="56"/>
      <c r="M58" s="56"/>
      <c r="N58" s="56"/>
      <c r="O58" s="56"/>
      <c r="P58" s="56"/>
    </row>
    <row r="59" spans="1:16" ht="38.25">
      <c r="A59" s="5"/>
      <c r="B59" s="59" t="s">
        <v>7</v>
      </c>
      <c r="C59" s="184">
        <v>7</v>
      </c>
      <c r="D59" s="184">
        <v>8</v>
      </c>
      <c r="E59" s="79">
        <v>7</v>
      </c>
      <c r="F59" s="79">
        <v>8</v>
      </c>
      <c r="G59" s="56"/>
      <c r="H59" s="56"/>
      <c r="I59" s="56"/>
      <c r="J59" s="56"/>
      <c r="K59" s="56"/>
      <c r="L59" s="56"/>
      <c r="M59" s="56"/>
      <c r="N59" s="56"/>
      <c r="O59" s="56"/>
      <c r="P59" s="56"/>
    </row>
    <row r="60" spans="1:16" ht="38.25">
      <c r="A60" s="10"/>
      <c r="B60" s="59" t="s">
        <v>35</v>
      </c>
      <c r="C60" s="184">
        <v>7</v>
      </c>
      <c r="D60" s="184">
        <v>8</v>
      </c>
      <c r="E60" s="79">
        <v>7</v>
      </c>
      <c r="F60" s="79">
        <v>8</v>
      </c>
      <c r="G60" s="56"/>
      <c r="H60" s="56"/>
      <c r="I60" s="56"/>
      <c r="J60" s="56"/>
      <c r="K60" s="56"/>
      <c r="L60" s="56"/>
      <c r="M60" s="56"/>
      <c r="N60" s="56"/>
      <c r="O60" s="56"/>
      <c r="P60" s="56"/>
    </row>
    <row r="61" spans="1:16" ht="38.25">
      <c r="A61" s="10" t="s">
        <v>282</v>
      </c>
      <c r="B61" s="32" t="s">
        <v>52</v>
      </c>
      <c r="C61" s="54"/>
      <c r="D61" s="54"/>
      <c r="E61" s="55">
        <v>150</v>
      </c>
      <c r="F61" s="55">
        <v>200</v>
      </c>
      <c r="G61" s="458">
        <v>0.2</v>
      </c>
      <c r="H61" s="458">
        <v>0.23</v>
      </c>
      <c r="I61" s="458">
        <v>0</v>
      </c>
      <c r="J61" s="458">
        <v>0</v>
      </c>
      <c r="K61" s="458">
        <v>17.24</v>
      </c>
      <c r="L61" s="458">
        <v>20.56</v>
      </c>
      <c r="M61" s="458">
        <v>69</v>
      </c>
      <c r="N61" s="458">
        <v>82</v>
      </c>
      <c r="O61" s="458">
        <v>0</v>
      </c>
      <c r="P61" s="458">
        <v>0</v>
      </c>
    </row>
    <row r="62" spans="1:16" ht="38.25">
      <c r="A62" s="5"/>
      <c r="B62" s="16" t="s">
        <v>69</v>
      </c>
      <c r="C62" s="457">
        <v>11</v>
      </c>
      <c r="D62" s="457">
        <v>13</v>
      </c>
      <c r="E62" s="457">
        <v>11</v>
      </c>
      <c r="F62" s="457">
        <v>13</v>
      </c>
      <c r="G62" s="56"/>
      <c r="H62" s="56"/>
      <c r="I62" s="56"/>
      <c r="J62" s="56"/>
      <c r="K62" s="56"/>
      <c r="L62" s="56"/>
      <c r="M62" s="56"/>
      <c r="N62" s="56"/>
      <c r="O62" s="56"/>
      <c r="P62" s="56"/>
    </row>
    <row r="63" spans="1:16" ht="39" customHeight="1">
      <c r="A63" s="5"/>
      <c r="B63" s="16" t="s">
        <v>24</v>
      </c>
      <c r="C63" s="457">
        <v>10</v>
      </c>
      <c r="D63" s="457">
        <v>12</v>
      </c>
      <c r="E63" s="457">
        <v>10</v>
      </c>
      <c r="F63" s="457">
        <v>12</v>
      </c>
      <c r="G63" s="56"/>
      <c r="H63" s="56"/>
      <c r="I63" s="56"/>
      <c r="J63" s="56"/>
      <c r="K63" s="56"/>
      <c r="L63" s="56"/>
      <c r="M63" s="56"/>
      <c r="N63" s="56"/>
      <c r="O63" s="56"/>
      <c r="P63" s="56"/>
    </row>
    <row r="64" spans="1:16" ht="38.25">
      <c r="A64" s="5" t="s">
        <v>286</v>
      </c>
      <c r="B64" s="11" t="s">
        <v>32</v>
      </c>
      <c r="C64" s="54">
        <v>40</v>
      </c>
      <c r="D64" s="54">
        <v>50</v>
      </c>
      <c r="E64" s="55">
        <v>40</v>
      </c>
      <c r="F64" s="55">
        <v>50</v>
      </c>
      <c r="G64" s="14">
        <v>1.64</v>
      </c>
      <c r="H64" s="14">
        <v>2.3</v>
      </c>
      <c r="I64" s="14">
        <v>0.48</v>
      </c>
      <c r="J64" s="14">
        <v>0.6</v>
      </c>
      <c r="K64" s="14">
        <v>13.36</v>
      </c>
      <c r="L64" s="14">
        <v>16.7</v>
      </c>
      <c r="M64" s="14">
        <f>G64*4+I64*9+K64*4</f>
        <v>64.32</v>
      </c>
      <c r="N64" s="14">
        <f>H64*4+J64*9+L64*4</f>
        <v>81.39999999999999</v>
      </c>
      <c r="O64" s="14">
        <v>0</v>
      </c>
      <c r="P64" s="14">
        <v>0</v>
      </c>
    </row>
    <row r="65" spans="1:16" ht="38.25">
      <c r="A65" s="5"/>
      <c r="B65" s="11" t="s">
        <v>25</v>
      </c>
      <c r="C65" s="54"/>
      <c r="D65" s="54"/>
      <c r="E65" s="70">
        <f aca="true" t="shared" si="2" ref="E65:P65">E23+E29+E46+E47+E61+E64</f>
        <v>550</v>
      </c>
      <c r="F65" s="70">
        <f t="shared" si="2"/>
        <v>710</v>
      </c>
      <c r="G65" s="70">
        <f t="shared" si="2"/>
        <v>17.08</v>
      </c>
      <c r="H65" s="70">
        <f t="shared" si="2"/>
        <v>21.21</v>
      </c>
      <c r="I65" s="70">
        <f t="shared" si="2"/>
        <v>22.890000000000004</v>
      </c>
      <c r="J65" s="70">
        <f t="shared" si="2"/>
        <v>26.68</v>
      </c>
      <c r="K65" s="70">
        <f t="shared" si="2"/>
        <v>54.06</v>
      </c>
      <c r="L65" s="70">
        <f t="shared" si="2"/>
        <v>66.98</v>
      </c>
      <c r="M65" s="70">
        <f t="shared" si="2"/>
        <v>502.99000000000007</v>
      </c>
      <c r="N65" s="70">
        <f t="shared" si="2"/>
        <v>608.3199999999999</v>
      </c>
      <c r="O65" s="70">
        <f t="shared" si="2"/>
        <v>16.74</v>
      </c>
      <c r="P65" s="70">
        <f t="shared" si="2"/>
        <v>22.32</v>
      </c>
    </row>
    <row r="66" spans="1:16" ht="38.25">
      <c r="A66" s="5"/>
      <c r="B66" s="6" t="s">
        <v>26</v>
      </c>
      <c r="C66" s="56"/>
      <c r="D66" s="56"/>
      <c r="E66" s="57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</row>
    <row r="67" spans="1:16" ht="38.25">
      <c r="A67" s="10" t="s">
        <v>283</v>
      </c>
      <c r="B67" s="478" t="s">
        <v>538</v>
      </c>
      <c r="C67" s="341"/>
      <c r="D67" s="341"/>
      <c r="E67" s="342">
        <v>160</v>
      </c>
      <c r="F67" s="342">
        <v>180</v>
      </c>
      <c r="G67" s="343">
        <v>4.36</v>
      </c>
      <c r="H67" s="343">
        <v>4.91</v>
      </c>
      <c r="I67" s="343">
        <v>3.94</v>
      </c>
      <c r="J67" s="343">
        <v>4.43</v>
      </c>
      <c r="K67" s="343">
        <v>17.57</v>
      </c>
      <c r="L67" s="343">
        <v>19.77</v>
      </c>
      <c r="M67" s="343">
        <v>147</v>
      </c>
      <c r="N67" s="343">
        <v>165</v>
      </c>
      <c r="O67" s="343">
        <v>8.36</v>
      </c>
      <c r="P67" s="343">
        <v>9.41</v>
      </c>
    </row>
    <row r="68" spans="1:16" s="337" customFormat="1" ht="38.25">
      <c r="A68" s="339"/>
      <c r="B68" s="353" t="s">
        <v>97</v>
      </c>
      <c r="C68" s="345">
        <v>177</v>
      </c>
      <c r="D68" s="345">
        <v>200</v>
      </c>
      <c r="E68" s="443">
        <v>133</v>
      </c>
      <c r="F68" s="443">
        <v>150</v>
      </c>
      <c r="G68" s="343"/>
      <c r="H68" s="492"/>
      <c r="I68" s="492"/>
      <c r="J68" s="492"/>
      <c r="K68" s="492"/>
      <c r="L68" s="492"/>
      <c r="M68" s="492"/>
      <c r="N68" s="492"/>
      <c r="O68" s="492"/>
      <c r="P68" s="492"/>
    </row>
    <row r="69" spans="1:16" s="337" customFormat="1" ht="38.25">
      <c r="A69" s="339"/>
      <c r="B69" s="353" t="s">
        <v>340</v>
      </c>
      <c r="C69" s="345">
        <v>190</v>
      </c>
      <c r="D69" s="345">
        <v>215</v>
      </c>
      <c r="E69" s="496">
        <v>133</v>
      </c>
      <c r="F69" s="496">
        <v>150</v>
      </c>
      <c r="G69" s="343"/>
      <c r="H69" s="343"/>
      <c r="I69" s="343"/>
      <c r="J69" s="343"/>
      <c r="K69" s="343"/>
      <c r="L69" s="343"/>
      <c r="M69" s="343"/>
      <c r="N69" s="343"/>
      <c r="O69" s="343"/>
      <c r="P69" s="343"/>
    </row>
    <row r="70" spans="1:16" s="337" customFormat="1" ht="39" customHeight="1">
      <c r="A70" s="339"/>
      <c r="B70" s="353" t="s">
        <v>341</v>
      </c>
      <c r="C70" s="345">
        <v>205</v>
      </c>
      <c r="D70" s="345">
        <v>231</v>
      </c>
      <c r="E70" s="496">
        <v>133</v>
      </c>
      <c r="F70" s="496">
        <v>150</v>
      </c>
      <c r="G70" s="343"/>
      <c r="H70" s="343"/>
      <c r="I70" s="343"/>
      <c r="J70" s="343"/>
      <c r="K70" s="343"/>
      <c r="L70" s="343"/>
      <c r="M70" s="343"/>
      <c r="N70" s="343"/>
      <c r="O70" s="343"/>
      <c r="P70" s="343"/>
    </row>
    <row r="71" spans="1:16" s="337" customFormat="1" ht="38.25">
      <c r="A71" s="339"/>
      <c r="B71" s="353" t="s">
        <v>342</v>
      </c>
      <c r="C71" s="345">
        <v>222</v>
      </c>
      <c r="D71" s="345">
        <v>251</v>
      </c>
      <c r="E71" s="496">
        <v>133</v>
      </c>
      <c r="F71" s="496">
        <v>150</v>
      </c>
      <c r="G71" s="343"/>
      <c r="H71" s="343"/>
      <c r="I71" s="343"/>
      <c r="J71" s="343"/>
      <c r="K71" s="343"/>
      <c r="L71" s="343"/>
      <c r="M71" s="343"/>
      <c r="N71" s="343"/>
      <c r="O71" s="343"/>
      <c r="P71" s="343"/>
    </row>
    <row r="72" spans="1:16" s="337" customFormat="1" ht="38.25">
      <c r="A72" s="339"/>
      <c r="B72" s="348" t="s">
        <v>335</v>
      </c>
      <c r="C72" s="496">
        <v>133</v>
      </c>
      <c r="D72" s="496">
        <v>150</v>
      </c>
      <c r="E72" s="496">
        <v>133</v>
      </c>
      <c r="F72" s="496">
        <v>150</v>
      </c>
      <c r="G72" s="343"/>
      <c r="H72" s="343"/>
      <c r="I72" s="343"/>
      <c r="J72" s="343"/>
      <c r="K72" s="343"/>
      <c r="L72" s="343"/>
      <c r="M72" s="343"/>
      <c r="N72" s="343"/>
      <c r="O72" s="343"/>
      <c r="P72" s="343"/>
    </row>
    <row r="73" spans="1:16" s="337" customFormat="1" ht="41.25" customHeight="1">
      <c r="A73" s="339"/>
      <c r="B73" s="349" t="s">
        <v>426</v>
      </c>
      <c r="C73" s="345">
        <v>25</v>
      </c>
      <c r="D73" s="345">
        <v>29</v>
      </c>
      <c r="E73" s="350">
        <v>20</v>
      </c>
      <c r="F73" s="350">
        <v>23</v>
      </c>
      <c r="G73" s="343"/>
      <c r="H73" s="343"/>
      <c r="I73" s="343"/>
      <c r="J73" s="343"/>
      <c r="K73" s="343"/>
      <c r="L73" s="343"/>
      <c r="M73" s="343"/>
      <c r="N73" s="343"/>
      <c r="O73" s="343"/>
      <c r="P73" s="343"/>
    </row>
    <row r="74" spans="1:16" s="337" customFormat="1" ht="38.25">
      <c r="A74" s="339"/>
      <c r="B74" s="349" t="s">
        <v>427</v>
      </c>
      <c r="C74" s="345">
        <v>27</v>
      </c>
      <c r="D74" s="345">
        <v>31</v>
      </c>
      <c r="E74" s="350">
        <v>20</v>
      </c>
      <c r="F74" s="350">
        <v>23</v>
      </c>
      <c r="G74" s="343"/>
      <c r="H74" s="343"/>
      <c r="I74" s="343"/>
      <c r="J74" s="343"/>
      <c r="K74" s="343"/>
      <c r="L74" s="343"/>
      <c r="M74" s="343"/>
      <c r="N74" s="343"/>
      <c r="O74" s="343"/>
      <c r="P74" s="343"/>
    </row>
    <row r="75" spans="1:16" s="337" customFormat="1" ht="38.25">
      <c r="A75" s="339"/>
      <c r="B75" s="349" t="s">
        <v>333</v>
      </c>
      <c r="C75" s="345">
        <v>20</v>
      </c>
      <c r="D75" s="345">
        <v>23</v>
      </c>
      <c r="E75" s="350">
        <v>20</v>
      </c>
      <c r="F75" s="350">
        <v>23</v>
      </c>
      <c r="G75" s="343"/>
      <c r="H75" s="343"/>
      <c r="I75" s="343"/>
      <c r="J75" s="343"/>
      <c r="K75" s="343"/>
      <c r="L75" s="343"/>
      <c r="M75" s="343"/>
      <c r="N75" s="343"/>
      <c r="O75" s="343"/>
      <c r="P75" s="343"/>
    </row>
    <row r="76" spans="1:16" ht="40.5" customHeight="1">
      <c r="A76" s="5"/>
      <c r="B76" s="344" t="s">
        <v>92</v>
      </c>
      <c r="C76" s="345">
        <v>58</v>
      </c>
      <c r="D76" s="345">
        <v>65</v>
      </c>
      <c r="E76" s="345">
        <v>46</v>
      </c>
      <c r="F76" s="345">
        <v>52</v>
      </c>
      <c r="G76" s="343"/>
      <c r="H76" s="343"/>
      <c r="I76" s="343"/>
      <c r="J76" s="343"/>
      <c r="K76" s="343"/>
      <c r="L76" s="343"/>
      <c r="M76" s="343"/>
      <c r="N76" s="343"/>
      <c r="O76" s="343"/>
      <c r="P76" s="343"/>
    </row>
    <row r="77" spans="1:16" ht="41.25" customHeight="1">
      <c r="A77" s="338"/>
      <c r="B77" s="348" t="s">
        <v>422</v>
      </c>
      <c r="C77" s="345">
        <v>48</v>
      </c>
      <c r="D77" s="345">
        <v>55</v>
      </c>
      <c r="E77" s="345">
        <v>46</v>
      </c>
      <c r="F77" s="345">
        <v>52</v>
      </c>
      <c r="G77" s="343"/>
      <c r="H77" s="343"/>
      <c r="I77" s="343"/>
      <c r="J77" s="343"/>
      <c r="K77" s="343"/>
      <c r="L77" s="343"/>
      <c r="M77" s="343"/>
      <c r="N77" s="343"/>
      <c r="O77" s="343"/>
      <c r="P77" s="343"/>
    </row>
    <row r="78" spans="1:16" s="435" customFormat="1" ht="37.5" customHeight="1">
      <c r="A78" s="436"/>
      <c r="B78" s="445" t="s">
        <v>62</v>
      </c>
      <c r="C78" s="443">
        <v>5</v>
      </c>
      <c r="D78" s="443">
        <v>6</v>
      </c>
      <c r="E78" s="443">
        <v>5</v>
      </c>
      <c r="F78" s="443">
        <v>6</v>
      </c>
      <c r="G78" s="441"/>
      <c r="H78" s="441"/>
      <c r="I78" s="441"/>
      <c r="J78" s="441"/>
      <c r="K78" s="441"/>
      <c r="L78" s="441"/>
      <c r="M78" s="441"/>
      <c r="N78" s="441"/>
      <c r="O78" s="441"/>
      <c r="P78" s="441"/>
    </row>
    <row r="79" spans="1:16" s="435" customFormat="1" ht="37.5" customHeight="1">
      <c r="A79" s="474"/>
      <c r="B79" s="445" t="s">
        <v>429</v>
      </c>
      <c r="C79" s="496">
        <v>17</v>
      </c>
      <c r="D79" s="496">
        <v>19</v>
      </c>
      <c r="E79" s="496">
        <v>14</v>
      </c>
      <c r="F79" s="496">
        <v>16</v>
      </c>
      <c r="G79" s="492"/>
      <c r="H79" s="492"/>
      <c r="I79" s="492"/>
      <c r="J79" s="492"/>
      <c r="K79" s="492"/>
      <c r="L79" s="492"/>
      <c r="M79" s="492"/>
      <c r="N79" s="492"/>
      <c r="O79" s="492"/>
      <c r="P79" s="492"/>
    </row>
    <row r="80" spans="1:16" s="435" customFormat="1" ht="37.5" customHeight="1">
      <c r="A80" s="474"/>
      <c r="B80" s="445" t="s">
        <v>334</v>
      </c>
      <c r="C80" s="496">
        <v>14</v>
      </c>
      <c r="D80" s="496">
        <v>16</v>
      </c>
      <c r="E80" s="496">
        <v>14</v>
      </c>
      <c r="F80" s="496">
        <v>16</v>
      </c>
      <c r="G80" s="492"/>
      <c r="H80" s="492"/>
      <c r="I80" s="492"/>
      <c r="J80" s="492"/>
      <c r="K80" s="492"/>
      <c r="L80" s="492"/>
      <c r="M80" s="492"/>
      <c r="N80" s="492"/>
      <c r="O80" s="492"/>
      <c r="P80" s="492"/>
    </row>
    <row r="81" spans="1:16" s="435" customFormat="1" ht="43.5" customHeight="1">
      <c r="A81" s="436"/>
      <c r="B81" s="445" t="s">
        <v>94</v>
      </c>
      <c r="C81" s="443">
        <v>3</v>
      </c>
      <c r="D81" s="443">
        <v>5</v>
      </c>
      <c r="E81" s="443">
        <v>3</v>
      </c>
      <c r="F81" s="443">
        <v>5</v>
      </c>
      <c r="G81" s="441"/>
      <c r="H81" s="441"/>
      <c r="I81" s="441"/>
      <c r="J81" s="441"/>
      <c r="K81" s="441"/>
      <c r="L81" s="441"/>
      <c r="M81" s="441"/>
      <c r="N81" s="441"/>
      <c r="O81" s="441"/>
      <c r="P81" s="441"/>
    </row>
    <row r="82" spans="1:16" ht="55.5" customHeight="1">
      <c r="A82" s="436" t="s">
        <v>284</v>
      </c>
      <c r="B82" s="447" t="s">
        <v>521</v>
      </c>
      <c r="C82" s="341"/>
      <c r="D82" s="341"/>
      <c r="E82" s="342">
        <v>50</v>
      </c>
      <c r="F82" s="342">
        <v>50</v>
      </c>
      <c r="G82" s="343">
        <v>3.68</v>
      </c>
      <c r="H82" s="343">
        <v>3.68</v>
      </c>
      <c r="I82" s="343">
        <v>3.67</v>
      </c>
      <c r="J82" s="343">
        <v>3.67</v>
      </c>
      <c r="K82" s="343">
        <v>22.31</v>
      </c>
      <c r="L82" s="343">
        <v>22.31</v>
      </c>
      <c r="M82" s="343">
        <v>148</v>
      </c>
      <c r="N82" s="343">
        <v>148</v>
      </c>
      <c r="O82" s="343">
        <v>0.27</v>
      </c>
      <c r="P82" s="343">
        <v>0.27</v>
      </c>
    </row>
    <row r="83" spans="1:16" ht="47.25" customHeight="1">
      <c r="A83" s="5"/>
      <c r="B83" s="348" t="s">
        <v>23</v>
      </c>
      <c r="C83" s="345">
        <v>31</v>
      </c>
      <c r="D83" s="345">
        <v>31</v>
      </c>
      <c r="E83" s="345">
        <v>31</v>
      </c>
      <c r="F83" s="345">
        <v>31</v>
      </c>
      <c r="G83" s="343"/>
      <c r="H83" s="343"/>
      <c r="I83" s="343"/>
      <c r="J83" s="343"/>
      <c r="K83" s="343"/>
      <c r="L83" s="343"/>
      <c r="M83" s="343"/>
      <c r="N83" s="343"/>
      <c r="O83" s="343"/>
      <c r="P83" s="343"/>
    </row>
    <row r="84" spans="1:16" ht="39" customHeight="1">
      <c r="A84" s="5"/>
      <c r="B84" s="348" t="s">
        <v>27</v>
      </c>
      <c r="C84" s="345">
        <v>13</v>
      </c>
      <c r="D84" s="345">
        <v>13</v>
      </c>
      <c r="E84" s="345">
        <v>13</v>
      </c>
      <c r="F84" s="345">
        <v>13</v>
      </c>
      <c r="G84" s="343"/>
      <c r="H84" s="343"/>
      <c r="I84" s="343"/>
      <c r="J84" s="343"/>
      <c r="K84" s="343"/>
      <c r="L84" s="343"/>
      <c r="M84" s="343"/>
      <c r="N84" s="343"/>
      <c r="O84" s="343"/>
      <c r="P84" s="343"/>
    </row>
    <row r="85" spans="1:16" ht="43.5" customHeight="1">
      <c r="A85" s="5"/>
      <c r="B85" s="348" t="s">
        <v>28</v>
      </c>
      <c r="C85" s="345">
        <v>5</v>
      </c>
      <c r="D85" s="345">
        <v>5</v>
      </c>
      <c r="E85" s="345">
        <v>5</v>
      </c>
      <c r="F85" s="345">
        <v>5</v>
      </c>
      <c r="G85" s="343"/>
      <c r="H85" s="343"/>
      <c r="I85" s="343"/>
      <c r="J85" s="343"/>
      <c r="K85" s="343"/>
      <c r="L85" s="343"/>
      <c r="M85" s="343"/>
      <c r="N85" s="343"/>
      <c r="O85" s="343"/>
      <c r="P85" s="343"/>
    </row>
    <row r="86" spans="1:16" ht="38.25">
      <c r="A86" s="5"/>
      <c r="B86" s="348" t="s">
        <v>24</v>
      </c>
      <c r="C86" s="345">
        <v>4</v>
      </c>
      <c r="D86" s="345">
        <v>4</v>
      </c>
      <c r="E86" s="345">
        <v>4</v>
      </c>
      <c r="F86" s="345">
        <v>4</v>
      </c>
      <c r="G86" s="343"/>
      <c r="H86" s="343"/>
      <c r="I86" s="343"/>
      <c r="J86" s="343"/>
      <c r="K86" s="343"/>
      <c r="L86" s="343"/>
      <c r="M86" s="343"/>
      <c r="N86" s="343"/>
      <c r="O86" s="343"/>
      <c r="P86" s="343"/>
    </row>
    <row r="87" spans="1:16" ht="38.25">
      <c r="A87" s="5"/>
      <c r="B87" s="363" t="s">
        <v>423</v>
      </c>
      <c r="C87" s="431">
        <v>0.9</v>
      </c>
      <c r="D87" s="431">
        <v>1</v>
      </c>
      <c r="E87" s="465">
        <v>0.9</v>
      </c>
      <c r="F87" s="465">
        <v>1</v>
      </c>
      <c r="G87" s="343"/>
      <c r="H87" s="343"/>
      <c r="I87" s="343"/>
      <c r="J87" s="343"/>
      <c r="K87" s="343"/>
      <c r="L87" s="343"/>
      <c r="M87" s="343"/>
      <c r="N87" s="343"/>
      <c r="O87" s="343"/>
      <c r="P87" s="343"/>
    </row>
    <row r="88" spans="1:16" ht="38.25">
      <c r="A88" s="10"/>
      <c r="B88" s="348" t="s">
        <v>94</v>
      </c>
      <c r="C88" s="345">
        <v>2.9</v>
      </c>
      <c r="D88" s="345">
        <v>2.9</v>
      </c>
      <c r="E88" s="345">
        <v>2.9</v>
      </c>
      <c r="F88" s="345">
        <v>2.9</v>
      </c>
      <c r="G88" s="343"/>
      <c r="H88" s="343"/>
      <c r="I88" s="343"/>
      <c r="J88" s="343"/>
      <c r="K88" s="343"/>
      <c r="L88" s="343"/>
      <c r="M88" s="343"/>
      <c r="N88" s="343"/>
      <c r="O88" s="343"/>
      <c r="P88" s="343"/>
    </row>
    <row r="89" spans="1:16" ht="38.25">
      <c r="A89" s="5"/>
      <c r="B89" s="348" t="s">
        <v>327</v>
      </c>
      <c r="C89" s="345">
        <v>1.2</v>
      </c>
      <c r="D89" s="345">
        <v>1</v>
      </c>
      <c r="E89" s="345">
        <v>1.2</v>
      </c>
      <c r="F89" s="345">
        <v>1</v>
      </c>
      <c r="G89" s="343"/>
      <c r="H89" s="343"/>
      <c r="I89" s="343"/>
      <c r="J89" s="343"/>
      <c r="K89" s="343"/>
      <c r="L89" s="343"/>
      <c r="M89" s="343"/>
      <c r="N89" s="343"/>
      <c r="O89" s="343"/>
      <c r="P89" s="343"/>
    </row>
    <row r="90" spans="1:16" ht="38.25">
      <c r="A90" s="10" t="s">
        <v>285</v>
      </c>
      <c r="B90" s="29" t="s">
        <v>367</v>
      </c>
      <c r="C90" s="54"/>
      <c r="D90" s="54"/>
      <c r="E90" s="55">
        <v>180</v>
      </c>
      <c r="F90" s="55">
        <v>200</v>
      </c>
      <c r="G90" s="61">
        <v>0.04</v>
      </c>
      <c r="H90" s="61">
        <v>0.04</v>
      </c>
      <c r="I90" s="61">
        <v>0</v>
      </c>
      <c r="J90" s="61">
        <v>0</v>
      </c>
      <c r="K90" s="61">
        <v>10.1</v>
      </c>
      <c r="L90" s="61">
        <v>13.12</v>
      </c>
      <c r="M90" s="61">
        <v>41</v>
      </c>
      <c r="N90" s="61">
        <v>54</v>
      </c>
      <c r="O90" s="61">
        <v>1.6</v>
      </c>
      <c r="P90" s="61">
        <v>2</v>
      </c>
    </row>
    <row r="91" spans="1:16" ht="38.25">
      <c r="A91" s="8"/>
      <c r="B91" s="26" t="s">
        <v>29</v>
      </c>
      <c r="C91" s="17">
        <v>0.45</v>
      </c>
      <c r="D91" s="17">
        <v>0.54</v>
      </c>
      <c r="E91" s="17">
        <v>0.45</v>
      </c>
      <c r="F91" s="17">
        <v>0.54</v>
      </c>
      <c r="G91" s="61"/>
      <c r="H91" s="61"/>
      <c r="I91" s="61"/>
      <c r="J91" s="61"/>
      <c r="K91" s="61"/>
      <c r="L91" s="61"/>
      <c r="M91" s="61"/>
      <c r="N91" s="61"/>
      <c r="O91" s="61"/>
      <c r="P91" s="61"/>
    </row>
    <row r="92" spans="1:16" ht="38.25">
      <c r="A92" s="8"/>
      <c r="B92" s="26" t="s">
        <v>24</v>
      </c>
      <c r="C92" s="57">
        <v>10</v>
      </c>
      <c r="D92" s="57">
        <v>13</v>
      </c>
      <c r="E92" s="57">
        <v>10</v>
      </c>
      <c r="F92" s="57">
        <v>13</v>
      </c>
      <c r="G92" s="61"/>
      <c r="H92" s="61"/>
      <c r="I92" s="61"/>
      <c r="J92" s="61"/>
      <c r="K92" s="61"/>
      <c r="L92" s="61"/>
      <c r="M92" s="61"/>
      <c r="N92" s="61"/>
      <c r="O92" s="61"/>
      <c r="P92" s="61"/>
    </row>
    <row r="93" spans="1:16" ht="38.25">
      <c r="A93" s="8"/>
      <c r="B93" s="26" t="s">
        <v>44</v>
      </c>
      <c r="C93" s="57">
        <v>5</v>
      </c>
      <c r="D93" s="57">
        <v>6</v>
      </c>
      <c r="E93" s="57">
        <v>4</v>
      </c>
      <c r="F93" s="57">
        <v>5</v>
      </c>
      <c r="G93" s="61"/>
      <c r="H93" s="61"/>
      <c r="I93" s="61"/>
      <c r="J93" s="61"/>
      <c r="K93" s="61"/>
      <c r="L93" s="61"/>
      <c r="M93" s="61"/>
      <c r="N93" s="61"/>
      <c r="O93" s="61"/>
      <c r="P93" s="61"/>
    </row>
    <row r="94" spans="1:16" ht="38.25">
      <c r="A94" s="10" t="s">
        <v>286</v>
      </c>
      <c r="B94" s="11" t="s">
        <v>31</v>
      </c>
      <c r="C94" s="12">
        <v>35</v>
      </c>
      <c r="D94" s="12">
        <v>40</v>
      </c>
      <c r="E94" s="13">
        <v>35</v>
      </c>
      <c r="F94" s="13">
        <v>40</v>
      </c>
      <c r="G94" s="20">
        <v>1.66</v>
      </c>
      <c r="H94" s="20">
        <v>2</v>
      </c>
      <c r="I94" s="20">
        <v>0.28</v>
      </c>
      <c r="J94" s="20">
        <v>0.32</v>
      </c>
      <c r="K94" s="20">
        <v>17.22</v>
      </c>
      <c r="L94" s="20">
        <v>19.68</v>
      </c>
      <c r="M94" s="20">
        <f>G94*4+I94*9+K94*4</f>
        <v>78.03999999999999</v>
      </c>
      <c r="N94" s="20">
        <f>H94*4+J94*9+L94*4</f>
        <v>89.6</v>
      </c>
      <c r="O94" s="20">
        <v>0</v>
      </c>
      <c r="P94" s="20">
        <v>0</v>
      </c>
    </row>
    <row r="95" spans="1:16" ht="38.25">
      <c r="A95" s="10" t="s">
        <v>415</v>
      </c>
      <c r="B95" s="38" t="s">
        <v>136</v>
      </c>
      <c r="C95" s="24">
        <v>93</v>
      </c>
      <c r="D95" s="24">
        <v>93</v>
      </c>
      <c r="E95" s="424">
        <v>93</v>
      </c>
      <c r="F95" s="424">
        <v>93</v>
      </c>
      <c r="G95" s="444">
        <v>0.37</v>
      </c>
      <c r="H95" s="444">
        <v>0.37</v>
      </c>
      <c r="I95" s="444">
        <v>0.37</v>
      </c>
      <c r="J95" s="444">
        <v>0.37</v>
      </c>
      <c r="K95" s="444">
        <v>9.73</v>
      </c>
      <c r="L95" s="444">
        <v>9.73</v>
      </c>
      <c r="M95" s="444">
        <v>41.85</v>
      </c>
      <c r="N95" s="444">
        <v>41.85</v>
      </c>
      <c r="O95" s="444">
        <v>9.3</v>
      </c>
      <c r="P95" s="444">
        <v>9.3</v>
      </c>
    </row>
    <row r="96" spans="1:16" ht="38.25">
      <c r="A96" s="5"/>
      <c r="B96" s="11" t="s">
        <v>25</v>
      </c>
      <c r="C96" s="54"/>
      <c r="D96" s="54"/>
      <c r="E96" s="70">
        <f aca="true" t="shared" si="3" ref="E96:P96">E67+E82+E90+E94+E95</f>
        <v>518</v>
      </c>
      <c r="F96" s="464">
        <f t="shared" si="3"/>
        <v>563</v>
      </c>
      <c r="G96" s="464">
        <f t="shared" si="3"/>
        <v>10.11</v>
      </c>
      <c r="H96" s="464">
        <f t="shared" si="3"/>
        <v>10.999999999999998</v>
      </c>
      <c r="I96" s="464">
        <f t="shared" si="3"/>
        <v>8.26</v>
      </c>
      <c r="J96" s="464">
        <f t="shared" si="3"/>
        <v>8.79</v>
      </c>
      <c r="K96" s="464">
        <f t="shared" si="3"/>
        <v>76.92999999999999</v>
      </c>
      <c r="L96" s="464">
        <f t="shared" si="3"/>
        <v>84.61</v>
      </c>
      <c r="M96" s="464">
        <f t="shared" si="3"/>
        <v>455.89</v>
      </c>
      <c r="N96" s="464">
        <f t="shared" si="3"/>
        <v>498.45000000000005</v>
      </c>
      <c r="O96" s="464">
        <f t="shared" si="3"/>
        <v>19.53</v>
      </c>
      <c r="P96" s="464">
        <f t="shared" si="3"/>
        <v>20.98</v>
      </c>
    </row>
    <row r="97" spans="1:16" ht="38.25">
      <c r="A97" s="5"/>
      <c r="B97" s="41" t="s">
        <v>430</v>
      </c>
      <c r="C97" s="79"/>
      <c r="D97" s="79"/>
      <c r="E97" s="79"/>
      <c r="F97" s="79"/>
      <c r="G97" s="61"/>
      <c r="H97" s="61"/>
      <c r="I97" s="61"/>
      <c r="J97" s="61"/>
      <c r="K97" s="61"/>
      <c r="L97" s="61"/>
      <c r="M97" s="61"/>
      <c r="N97" s="61"/>
      <c r="O97" s="61"/>
      <c r="P97" s="61"/>
    </row>
    <row r="98" spans="1:16" ht="38.25">
      <c r="A98" s="5" t="s">
        <v>446</v>
      </c>
      <c r="B98" s="11" t="s">
        <v>431</v>
      </c>
      <c r="C98" s="440">
        <v>154</v>
      </c>
      <c r="D98" s="440">
        <v>154</v>
      </c>
      <c r="E98" s="424">
        <v>150</v>
      </c>
      <c r="F98" s="424">
        <v>150</v>
      </c>
      <c r="G98" s="444">
        <v>4.36</v>
      </c>
      <c r="H98" s="444">
        <v>4.36</v>
      </c>
      <c r="I98" s="444">
        <v>3.76</v>
      </c>
      <c r="J98" s="444">
        <v>3.76</v>
      </c>
      <c r="K98" s="444">
        <v>6</v>
      </c>
      <c r="L98" s="444">
        <v>6</v>
      </c>
      <c r="M98" s="444">
        <v>79.5</v>
      </c>
      <c r="N98" s="444">
        <v>79.5</v>
      </c>
      <c r="O98" s="444">
        <v>1.06</v>
      </c>
      <c r="P98" s="444">
        <v>1.06</v>
      </c>
    </row>
    <row r="99" spans="1:16" ht="38.25">
      <c r="A99" s="5"/>
      <c r="B99" s="11" t="s">
        <v>25</v>
      </c>
      <c r="C99" s="54"/>
      <c r="D99" s="54"/>
      <c r="E99" s="70">
        <f>E98</f>
        <v>150</v>
      </c>
      <c r="F99" s="70">
        <f aca="true" t="shared" si="4" ref="F99:P99">F98</f>
        <v>150</v>
      </c>
      <c r="G99" s="70">
        <f t="shared" si="4"/>
        <v>4.36</v>
      </c>
      <c r="H99" s="70">
        <f t="shared" si="4"/>
        <v>4.36</v>
      </c>
      <c r="I99" s="70">
        <f t="shared" si="4"/>
        <v>3.76</v>
      </c>
      <c r="J99" s="70">
        <f t="shared" si="4"/>
        <v>3.76</v>
      </c>
      <c r="K99" s="70">
        <f t="shared" si="4"/>
        <v>6</v>
      </c>
      <c r="L99" s="70">
        <f t="shared" si="4"/>
        <v>6</v>
      </c>
      <c r="M99" s="70">
        <f t="shared" si="4"/>
        <v>79.5</v>
      </c>
      <c r="N99" s="70">
        <f t="shared" si="4"/>
        <v>79.5</v>
      </c>
      <c r="O99" s="70">
        <f t="shared" si="4"/>
        <v>1.06</v>
      </c>
      <c r="P99" s="70">
        <f t="shared" si="4"/>
        <v>1.06</v>
      </c>
    </row>
    <row r="100" spans="1:16" ht="38.25">
      <c r="A100" s="5"/>
      <c r="B100" s="26" t="s">
        <v>30</v>
      </c>
      <c r="C100" s="57"/>
      <c r="D100" s="57"/>
      <c r="E100" s="57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</row>
    <row r="101" spans="1:16" ht="38.25">
      <c r="A101" s="5"/>
      <c r="B101" s="16" t="s">
        <v>33</v>
      </c>
      <c r="C101" s="57">
        <v>4</v>
      </c>
      <c r="D101" s="57">
        <v>6</v>
      </c>
      <c r="E101" s="57">
        <v>4</v>
      </c>
      <c r="F101" s="57">
        <v>6</v>
      </c>
      <c r="G101" s="56"/>
      <c r="H101" s="56"/>
      <c r="I101" s="56"/>
      <c r="J101" s="56"/>
      <c r="K101" s="56"/>
      <c r="L101" s="56"/>
      <c r="M101" s="56"/>
      <c r="N101" s="56"/>
      <c r="O101" s="56"/>
      <c r="P101" s="56"/>
    </row>
    <row r="102" spans="1:16" ht="38.25">
      <c r="A102" s="5"/>
      <c r="B102" s="45" t="s">
        <v>34</v>
      </c>
      <c r="C102" s="66"/>
      <c r="D102" s="66"/>
      <c r="E102" s="80">
        <f aca="true" t="shared" si="5" ref="E102:P102">E17+E21+E65+E96+E99</f>
        <v>1685</v>
      </c>
      <c r="F102" s="80">
        <f t="shared" si="5"/>
        <v>1974</v>
      </c>
      <c r="G102" s="80">
        <f t="shared" si="5"/>
        <v>42.209999999999994</v>
      </c>
      <c r="H102" s="80">
        <f t="shared" si="5"/>
        <v>49.74</v>
      </c>
      <c r="I102" s="80">
        <f t="shared" si="5"/>
        <v>52.16</v>
      </c>
      <c r="J102" s="80">
        <f t="shared" si="5"/>
        <v>61.349999999999994</v>
      </c>
      <c r="K102" s="80">
        <f t="shared" si="5"/>
        <v>185.82999999999998</v>
      </c>
      <c r="L102" s="80">
        <f t="shared" si="5"/>
        <v>218.92000000000002</v>
      </c>
      <c r="M102" s="80">
        <f t="shared" si="5"/>
        <v>1430.6100000000001</v>
      </c>
      <c r="N102" s="80">
        <f t="shared" si="5"/>
        <v>1681.71</v>
      </c>
      <c r="O102" s="80">
        <f t="shared" si="5"/>
        <v>39.730000000000004</v>
      </c>
      <c r="P102" s="80">
        <f t="shared" si="5"/>
        <v>47.38</v>
      </c>
    </row>
    <row r="114" ht="38.25">
      <c r="K114" s="81"/>
    </row>
    <row r="133" spans="5:6" ht="38.25">
      <c r="E133" s="2"/>
      <c r="F133" s="2"/>
    </row>
  </sheetData>
  <sheetProtection/>
  <mergeCells count="11">
    <mergeCell ref="O1:P2"/>
    <mergeCell ref="K3:L3"/>
    <mergeCell ref="A1:A3"/>
    <mergeCell ref="B1:B3"/>
    <mergeCell ref="C1:D2"/>
    <mergeCell ref="O3:P3"/>
    <mergeCell ref="E1:F2"/>
    <mergeCell ref="G1:L2"/>
    <mergeCell ref="M1:N2"/>
    <mergeCell ref="G3:H3"/>
    <mergeCell ref="I3:J3"/>
  </mergeCells>
  <printOptions/>
  <pageMargins left="0" right="0" top="0" bottom="0" header="0" footer="0"/>
  <pageSetup horizontalDpi="600" verticalDpi="600" orientation="landscape" paperSize="9" scale="35" r:id="rId1"/>
  <rowBreaks count="2" manualBreakCount="2">
    <brk id="39" max="15" man="1"/>
    <brk id="80" max="1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P135"/>
  <sheetViews>
    <sheetView view="pageBreakPreview" zoomScale="40" zoomScaleSheetLayoutView="40" zoomScalePageLayoutView="0" workbookViewId="0" topLeftCell="A1">
      <selection activeCell="B1" sqref="B1:B3"/>
    </sheetView>
  </sheetViews>
  <sheetFormatPr defaultColWidth="8.00390625" defaultRowHeight="15"/>
  <cols>
    <col min="1" max="1" width="32.28125" style="49" bestFit="1" customWidth="1"/>
    <col min="2" max="2" width="100.00390625" style="99" customWidth="1"/>
    <col min="3" max="3" width="20.57421875" style="149" bestFit="1" customWidth="1"/>
    <col min="4" max="4" width="18.7109375" style="149" bestFit="1" customWidth="1"/>
    <col min="5" max="6" width="21.57421875" style="81" bestFit="1" customWidth="1"/>
    <col min="7" max="10" width="15.57421875" style="2" bestFit="1" customWidth="1"/>
    <col min="11" max="11" width="18.57421875" style="2" bestFit="1" customWidth="1"/>
    <col min="12" max="12" width="17.421875" style="2" customWidth="1"/>
    <col min="13" max="13" width="22.00390625" style="2" customWidth="1"/>
    <col min="14" max="14" width="21.57421875" style="2" bestFit="1" customWidth="1"/>
    <col min="15" max="16" width="15.57421875" style="2" bestFit="1" customWidth="1"/>
    <col min="17" max="16384" width="8.00390625" style="2" customWidth="1"/>
  </cols>
  <sheetData>
    <row r="1" spans="1:16" ht="38.25" customHeight="1">
      <c r="A1" s="526" t="s">
        <v>104</v>
      </c>
      <c r="B1" s="527" t="s">
        <v>582</v>
      </c>
      <c r="C1" s="526" t="s">
        <v>486</v>
      </c>
      <c r="D1" s="530"/>
      <c r="E1" s="526" t="s">
        <v>486</v>
      </c>
      <c r="F1" s="530"/>
      <c r="G1" s="525" t="s">
        <v>0</v>
      </c>
      <c r="H1" s="530"/>
      <c r="I1" s="530"/>
      <c r="J1" s="530"/>
      <c r="K1" s="530"/>
      <c r="L1" s="530"/>
      <c r="M1" s="526" t="s">
        <v>490</v>
      </c>
      <c r="N1" s="530"/>
      <c r="O1" s="526" t="s">
        <v>351</v>
      </c>
      <c r="P1" s="526"/>
    </row>
    <row r="2" spans="1:16" ht="38.25">
      <c r="A2" s="526"/>
      <c r="B2" s="528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26"/>
      <c r="P2" s="526"/>
    </row>
    <row r="3" spans="1:16" ht="87" customHeight="1">
      <c r="A3" s="526"/>
      <c r="B3" s="529"/>
      <c r="C3" s="50" t="s">
        <v>1</v>
      </c>
      <c r="D3" s="50" t="s">
        <v>2</v>
      </c>
      <c r="E3" s="50" t="s">
        <v>1</v>
      </c>
      <c r="F3" s="50" t="s">
        <v>2</v>
      </c>
      <c r="G3" s="526" t="s">
        <v>352</v>
      </c>
      <c r="H3" s="526"/>
      <c r="I3" s="526" t="s">
        <v>4</v>
      </c>
      <c r="J3" s="525"/>
      <c r="K3" s="525" t="s">
        <v>3</v>
      </c>
      <c r="L3" s="525"/>
      <c r="M3" s="51"/>
      <c r="N3" s="51"/>
      <c r="O3" s="525" t="s">
        <v>5</v>
      </c>
      <c r="P3" s="525"/>
    </row>
    <row r="4" spans="1:16" ht="38.25">
      <c r="A4" s="5"/>
      <c r="B4" s="89" t="s">
        <v>6</v>
      </c>
      <c r="C4" s="90" t="s">
        <v>322</v>
      </c>
      <c r="D4" s="90" t="s">
        <v>323</v>
      </c>
      <c r="E4" s="5" t="s">
        <v>324</v>
      </c>
      <c r="F4" s="7" t="s">
        <v>324</v>
      </c>
      <c r="G4" s="7" t="s">
        <v>1</v>
      </c>
      <c r="H4" s="8" t="s">
        <v>2</v>
      </c>
      <c r="I4" s="7" t="s">
        <v>1</v>
      </c>
      <c r="J4" s="8" t="s">
        <v>2</v>
      </c>
      <c r="K4" s="7" t="s">
        <v>1</v>
      </c>
      <c r="L4" s="8" t="s">
        <v>2</v>
      </c>
      <c r="M4" s="7" t="s">
        <v>1</v>
      </c>
      <c r="N4" s="8" t="s">
        <v>2</v>
      </c>
      <c r="O4" s="7" t="s">
        <v>1</v>
      </c>
      <c r="P4" s="8" t="s">
        <v>2</v>
      </c>
    </row>
    <row r="5" spans="1:16" ht="38.25">
      <c r="A5" s="10" t="s">
        <v>287</v>
      </c>
      <c r="B5" s="29" t="s">
        <v>484</v>
      </c>
      <c r="C5" s="12"/>
      <c r="D5" s="12"/>
      <c r="E5" s="13">
        <v>150</v>
      </c>
      <c r="F5" s="13">
        <v>220</v>
      </c>
      <c r="G5" s="14">
        <v>5.53</v>
      </c>
      <c r="H5" s="14">
        <v>8.13</v>
      </c>
      <c r="I5" s="14">
        <v>3.45</v>
      </c>
      <c r="J5" s="14">
        <v>5.15</v>
      </c>
      <c r="K5" s="14">
        <v>32.4</v>
      </c>
      <c r="L5" s="14">
        <v>47.65</v>
      </c>
      <c r="M5" s="14">
        <v>176</v>
      </c>
      <c r="N5" s="14">
        <v>260</v>
      </c>
      <c r="O5" s="14">
        <v>0</v>
      </c>
      <c r="P5" s="14">
        <v>0</v>
      </c>
    </row>
    <row r="6" spans="1:16" ht="38.25">
      <c r="A6" s="5"/>
      <c r="B6" s="26" t="s">
        <v>22</v>
      </c>
      <c r="C6" s="17">
        <v>51</v>
      </c>
      <c r="D6" s="17">
        <v>75</v>
      </c>
      <c r="E6" s="17">
        <v>51</v>
      </c>
      <c r="F6" s="17">
        <v>75</v>
      </c>
      <c r="G6" s="129"/>
      <c r="H6" s="129"/>
      <c r="I6" s="129"/>
      <c r="J6" s="129"/>
      <c r="K6" s="129"/>
      <c r="L6" s="129"/>
      <c r="M6" s="129"/>
      <c r="N6" s="129"/>
      <c r="O6" s="129"/>
      <c r="P6" s="129"/>
    </row>
    <row r="7" spans="1:16" ht="38.25">
      <c r="A7" s="5"/>
      <c r="B7" s="26" t="s">
        <v>13</v>
      </c>
      <c r="C7" s="17">
        <v>4</v>
      </c>
      <c r="D7" s="17">
        <v>6</v>
      </c>
      <c r="E7" s="17">
        <v>4</v>
      </c>
      <c r="F7" s="17">
        <v>6</v>
      </c>
      <c r="G7" s="129"/>
      <c r="H7" s="21"/>
      <c r="I7" s="129"/>
      <c r="J7" s="21"/>
      <c r="K7" s="129"/>
      <c r="L7" s="21"/>
      <c r="M7" s="129"/>
      <c r="N7" s="21"/>
      <c r="O7" s="129"/>
      <c r="P7" s="21"/>
    </row>
    <row r="8" spans="1:16" ht="38.25">
      <c r="A8" s="10" t="s">
        <v>288</v>
      </c>
      <c r="B8" s="11" t="s">
        <v>386</v>
      </c>
      <c r="C8" s="12"/>
      <c r="D8" s="12"/>
      <c r="E8" s="13">
        <v>180</v>
      </c>
      <c r="F8" s="13">
        <v>200</v>
      </c>
      <c r="G8" s="456">
        <v>1.3</v>
      </c>
      <c r="H8" s="456">
        <v>1.5</v>
      </c>
      <c r="I8" s="456">
        <v>1.92</v>
      </c>
      <c r="J8" s="456">
        <v>2.24</v>
      </c>
      <c r="K8" s="456">
        <v>13.8</v>
      </c>
      <c r="L8" s="456">
        <v>16.26</v>
      </c>
      <c r="M8" s="456">
        <f>G8*4+I8*9+K8*4</f>
        <v>77.68</v>
      </c>
      <c r="N8" s="456">
        <f>H8*4+J8*9+L8*4</f>
        <v>91.20000000000002</v>
      </c>
      <c r="O8" s="456">
        <v>0.78</v>
      </c>
      <c r="P8" s="456">
        <v>0.91</v>
      </c>
    </row>
    <row r="9" spans="1:16" ht="38.25">
      <c r="A9" s="5"/>
      <c r="B9" s="16" t="s">
        <v>27</v>
      </c>
      <c r="C9" s="457">
        <v>60</v>
      </c>
      <c r="D9" s="457">
        <v>70</v>
      </c>
      <c r="E9" s="457">
        <v>60</v>
      </c>
      <c r="F9" s="457">
        <v>70</v>
      </c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ht="38.25">
      <c r="A10" s="5"/>
      <c r="B10" s="16" t="s">
        <v>29</v>
      </c>
      <c r="C10" s="443">
        <v>0.47</v>
      </c>
      <c r="D10" s="443">
        <v>0.56</v>
      </c>
      <c r="E10" s="443">
        <v>0.47</v>
      </c>
      <c r="F10" s="443">
        <v>0.56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38.25">
      <c r="A11" s="5"/>
      <c r="B11" s="16" t="s">
        <v>24</v>
      </c>
      <c r="C11" s="457">
        <v>11</v>
      </c>
      <c r="D11" s="457">
        <v>13</v>
      </c>
      <c r="E11" s="457">
        <v>11</v>
      </c>
      <c r="F11" s="457">
        <v>13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38.25">
      <c r="A12" s="10" t="s">
        <v>289</v>
      </c>
      <c r="B12" s="439" t="s">
        <v>54</v>
      </c>
      <c r="C12" s="454"/>
      <c r="D12" s="454"/>
      <c r="E12" s="494">
        <v>37</v>
      </c>
      <c r="F12" s="494">
        <v>51</v>
      </c>
      <c r="G12" s="456">
        <v>1.48</v>
      </c>
      <c r="H12" s="456">
        <v>1.8</v>
      </c>
      <c r="I12" s="456">
        <v>4.99</v>
      </c>
      <c r="J12" s="456">
        <v>6.88</v>
      </c>
      <c r="K12" s="456">
        <v>13.8</v>
      </c>
      <c r="L12" s="456">
        <v>18</v>
      </c>
      <c r="M12" s="456">
        <f>G12*4+I12*9+K12*4</f>
        <v>106.03</v>
      </c>
      <c r="N12" s="456">
        <f>H12*4+J12*9+L12*4</f>
        <v>141.12</v>
      </c>
      <c r="O12" s="456">
        <v>0</v>
      </c>
      <c r="P12" s="456">
        <v>0</v>
      </c>
    </row>
    <row r="13" spans="1:16" ht="38.25">
      <c r="A13" s="5"/>
      <c r="B13" s="442" t="s">
        <v>14</v>
      </c>
      <c r="C13" s="457">
        <v>32</v>
      </c>
      <c r="D13" s="457">
        <v>46</v>
      </c>
      <c r="E13" s="457">
        <v>32</v>
      </c>
      <c r="F13" s="457">
        <v>46</v>
      </c>
      <c r="G13" s="456"/>
      <c r="H13" s="456"/>
      <c r="I13" s="456"/>
      <c r="J13" s="456"/>
      <c r="K13" s="456"/>
      <c r="L13" s="456"/>
      <c r="M13" s="456"/>
      <c r="N13" s="456"/>
      <c r="O13" s="456"/>
      <c r="P13" s="456"/>
    </row>
    <row r="14" spans="1:16" s="435" customFormat="1" ht="38.25">
      <c r="A14" s="436"/>
      <c r="B14" s="442" t="s">
        <v>13</v>
      </c>
      <c r="C14" s="457">
        <v>5</v>
      </c>
      <c r="D14" s="457">
        <v>5</v>
      </c>
      <c r="E14" s="457">
        <v>5</v>
      </c>
      <c r="F14" s="457">
        <v>5</v>
      </c>
      <c r="G14" s="456"/>
      <c r="H14" s="456"/>
      <c r="I14" s="456"/>
      <c r="J14" s="456"/>
      <c r="K14" s="456"/>
      <c r="L14" s="456"/>
      <c r="M14" s="456"/>
      <c r="N14" s="456"/>
      <c r="O14" s="456"/>
      <c r="P14" s="456"/>
    </row>
    <row r="15" spans="1:16" ht="38.25">
      <c r="A15" s="5"/>
      <c r="B15" s="29" t="s">
        <v>25</v>
      </c>
      <c r="C15" s="12"/>
      <c r="D15" s="12"/>
      <c r="E15" s="22">
        <f aca="true" t="shared" si="0" ref="E15:P15">E5+E8+E12</f>
        <v>367</v>
      </c>
      <c r="F15" s="22">
        <f t="shared" si="0"/>
        <v>471</v>
      </c>
      <c r="G15" s="22">
        <f t="shared" si="0"/>
        <v>8.31</v>
      </c>
      <c r="H15" s="22">
        <f t="shared" si="0"/>
        <v>11.430000000000001</v>
      </c>
      <c r="I15" s="22">
        <f t="shared" si="0"/>
        <v>10.36</v>
      </c>
      <c r="J15" s="22">
        <f t="shared" si="0"/>
        <v>14.27</v>
      </c>
      <c r="K15" s="22">
        <f t="shared" si="0"/>
        <v>60</v>
      </c>
      <c r="L15" s="22">
        <f t="shared" si="0"/>
        <v>81.91</v>
      </c>
      <c r="M15" s="22">
        <f t="shared" si="0"/>
        <v>359.71000000000004</v>
      </c>
      <c r="N15" s="22">
        <f t="shared" si="0"/>
        <v>492.32000000000005</v>
      </c>
      <c r="O15" s="22">
        <f t="shared" si="0"/>
        <v>0.78</v>
      </c>
      <c r="P15" s="22">
        <f t="shared" si="0"/>
        <v>0.91</v>
      </c>
    </row>
    <row r="16" spans="1:16" ht="38.25">
      <c r="A16" s="5"/>
      <c r="B16" s="89" t="s">
        <v>15</v>
      </c>
      <c r="C16" s="14"/>
      <c r="D16" s="14"/>
      <c r="E16" s="21"/>
      <c r="F16" s="21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38.25">
      <c r="A17" s="10" t="s">
        <v>290</v>
      </c>
      <c r="B17" s="23" t="s">
        <v>16</v>
      </c>
      <c r="C17" s="24">
        <v>125</v>
      </c>
      <c r="D17" s="24">
        <v>125</v>
      </c>
      <c r="E17" s="426">
        <v>125</v>
      </c>
      <c r="F17" s="426">
        <v>125</v>
      </c>
      <c r="G17" s="441">
        <v>0.13</v>
      </c>
      <c r="H17" s="441">
        <v>0.13</v>
      </c>
      <c r="I17" s="441">
        <v>0</v>
      </c>
      <c r="J17" s="441">
        <v>0</v>
      </c>
      <c r="K17" s="441">
        <v>11.38</v>
      </c>
      <c r="L17" s="441">
        <v>11.38</v>
      </c>
      <c r="M17" s="441">
        <v>46.25</v>
      </c>
      <c r="N17" s="441">
        <v>46.25</v>
      </c>
      <c r="O17" s="441">
        <v>2.5</v>
      </c>
      <c r="P17" s="441">
        <v>2.5</v>
      </c>
    </row>
    <row r="18" spans="1:16" ht="38.25">
      <c r="A18" s="5"/>
      <c r="B18" s="29" t="s">
        <v>25</v>
      </c>
      <c r="C18" s="12"/>
      <c r="D18" s="12"/>
      <c r="E18" s="22">
        <f>E17</f>
        <v>125</v>
      </c>
      <c r="F18" s="22">
        <f aca="true" t="shared" si="1" ref="F18:P18">F17</f>
        <v>125</v>
      </c>
      <c r="G18" s="22">
        <f t="shared" si="1"/>
        <v>0.13</v>
      </c>
      <c r="H18" s="22">
        <f t="shared" si="1"/>
        <v>0.13</v>
      </c>
      <c r="I18" s="22">
        <f t="shared" si="1"/>
        <v>0</v>
      </c>
      <c r="J18" s="22">
        <f t="shared" si="1"/>
        <v>0</v>
      </c>
      <c r="K18" s="22">
        <f t="shared" si="1"/>
        <v>11.38</v>
      </c>
      <c r="L18" s="22">
        <f t="shared" si="1"/>
        <v>11.38</v>
      </c>
      <c r="M18" s="22">
        <f t="shared" si="1"/>
        <v>46.25</v>
      </c>
      <c r="N18" s="22">
        <f t="shared" si="1"/>
        <v>46.25</v>
      </c>
      <c r="O18" s="22">
        <f t="shared" si="1"/>
        <v>2.5</v>
      </c>
      <c r="P18" s="22">
        <f t="shared" si="1"/>
        <v>2.5</v>
      </c>
    </row>
    <row r="19" spans="1:16" ht="38.25">
      <c r="A19" s="5"/>
      <c r="B19" s="89" t="s">
        <v>17</v>
      </c>
      <c r="C19" s="14"/>
      <c r="D19" s="14"/>
      <c r="E19" s="21"/>
      <c r="F19" s="21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76.5">
      <c r="A20" s="10" t="s">
        <v>417</v>
      </c>
      <c r="B20" s="478" t="s">
        <v>382</v>
      </c>
      <c r="C20" s="12"/>
      <c r="D20" s="12"/>
      <c r="E20" s="13">
        <v>30</v>
      </c>
      <c r="F20" s="13">
        <v>45</v>
      </c>
      <c r="G20" s="20">
        <v>0.57</v>
      </c>
      <c r="H20" s="20">
        <v>0.86</v>
      </c>
      <c r="I20" s="20">
        <v>2.8</v>
      </c>
      <c r="J20" s="20">
        <v>4.15</v>
      </c>
      <c r="K20" s="20">
        <v>3.9</v>
      </c>
      <c r="L20" s="20">
        <v>5.85</v>
      </c>
      <c r="M20" s="20">
        <v>42.6</v>
      </c>
      <c r="N20" s="20">
        <v>64</v>
      </c>
      <c r="O20" s="20">
        <v>3.75</v>
      </c>
      <c r="P20" s="20">
        <v>5.63</v>
      </c>
    </row>
    <row r="21" spans="1:16" s="435" customFormat="1" ht="38.25">
      <c r="A21" s="438"/>
      <c r="B21" s="449" t="s">
        <v>97</v>
      </c>
      <c r="C21" s="457">
        <v>31</v>
      </c>
      <c r="D21" s="457">
        <v>46</v>
      </c>
      <c r="E21" s="457">
        <v>24</v>
      </c>
      <c r="F21" s="457">
        <v>35</v>
      </c>
      <c r="G21" s="444"/>
      <c r="H21" s="444"/>
      <c r="I21" s="444"/>
      <c r="J21" s="444"/>
      <c r="K21" s="444"/>
      <c r="L21" s="444"/>
      <c r="M21" s="444"/>
      <c r="N21" s="444"/>
      <c r="O21" s="444"/>
      <c r="P21" s="444"/>
    </row>
    <row r="22" spans="1:16" s="435" customFormat="1" ht="38.25">
      <c r="A22" s="438"/>
      <c r="B22" s="449" t="s">
        <v>340</v>
      </c>
      <c r="C22" s="457">
        <v>33</v>
      </c>
      <c r="D22" s="457">
        <v>50</v>
      </c>
      <c r="E22" s="457">
        <v>24</v>
      </c>
      <c r="F22" s="457">
        <v>35</v>
      </c>
      <c r="G22" s="444"/>
      <c r="H22" s="444"/>
      <c r="I22" s="444"/>
      <c r="J22" s="444"/>
      <c r="K22" s="444"/>
      <c r="L22" s="444"/>
      <c r="M22" s="444"/>
      <c r="N22" s="444"/>
      <c r="O22" s="444"/>
      <c r="P22" s="444"/>
    </row>
    <row r="23" spans="1:16" s="435" customFormat="1" ht="39" customHeight="1">
      <c r="A23" s="438"/>
      <c r="B23" s="449" t="s">
        <v>341</v>
      </c>
      <c r="C23" s="457">
        <v>36</v>
      </c>
      <c r="D23" s="457">
        <v>54</v>
      </c>
      <c r="E23" s="457">
        <v>24</v>
      </c>
      <c r="F23" s="457">
        <v>35</v>
      </c>
      <c r="G23" s="444"/>
      <c r="H23" s="444"/>
      <c r="I23" s="444"/>
      <c r="J23" s="444"/>
      <c r="K23" s="444"/>
      <c r="L23" s="444"/>
      <c r="M23" s="444"/>
      <c r="N23" s="444"/>
      <c r="O23" s="444"/>
      <c r="P23" s="444"/>
    </row>
    <row r="24" spans="1:16" s="435" customFormat="1" ht="38.25">
      <c r="A24" s="438"/>
      <c r="B24" s="473" t="s">
        <v>342</v>
      </c>
      <c r="C24" s="465">
        <v>39</v>
      </c>
      <c r="D24" s="465">
        <v>58</v>
      </c>
      <c r="E24" s="457">
        <v>24</v>
      </c>
      <c r="F24" s="457">
        <v>35</v>
      </c>
      <c r="G24" s="444"/>
      <c r="H24" s="444"/>
      <c r="I24" s="444"/>
      <c r="J24" s="444"/>
      <c r="K24" s="444"/>
      <c r="L24" s="444"/>
      <c r="M24" s="444"/>
      <c r="N24" s="444"/>
      <c r="O24" s="444"/>
      <c r="P24" s="444"/>
    </row>
    <row r="25" spans="1:16" s="435" customFormat="1" ht="38.25">
      <c r="A25" s="438"/>
      <c r="B25" s="446" t="s">
        <v>335</v>
      </c>
      <c r="C25" s="457">
        <v>24</v>
      </c>
      <c r="D25" s="457">
        <v>35</v>
      </c>
      <c r="E25" s="457">
        <v>24</v>
      </c>
      <c r="F25" s="457">
        <v>35</v>
      </c>
      <c r="G25" s="444"/>
      <c r="H25" s="444"/>
      <c r="I25" s="444"/>
      <c r="J25" s="444"/>
      <c r="K25" s="444"/>
      <c r="L25" s="444"/>
      <c r="M25" s="444"/>
      <c r="N25" s="444"/>
      <c r="O25" s="444"/>
      <c r="P25" s="444"/>
    </row>
    <row r="26" spans="1:16" s="435" customFormat="1" ht="38.25">
      <c r="A26" s="438"/>
      <c r="B26" s="446" t="s">
        <v>429</v>
      </c>
      <c r="C26" s="452">
        <v>2</v>
      </c>
      <c r="D26" s="452">
        <v>3</v>
      </c>
      <c r="E26" s="452">
        <v>1</v>
      </c>
      <c r="F26" s="452">
        <v>2</v>
      </c>
      <c r="G26" s="444"/>
      <c r="H26" s="444"/>
      <c r="I26" s="444"/>
      <c r="J26" s="444"/>
      <c r="K26" s="444"/>
      <c r="L26" s="444"/>
      <c r="M26" s="444"/>
      <c r="N26" s="444"/>
      <c r="O26" s="444"/>
      <c r="P26" s="444"/>
    </row>
    <row r="27" spans="1:16" s="435" customFormat="1" ht="38.25">
      <c r="A27" s="438"/>
      <c r="B27" s="446" t="s">
        <v>334</v>
      </c>
      <c r="C27" s="452">
        <v>1</v>
      </c>
      <c r="D27" s="452">
        <v>2</v>
      </c>
      <c r="E27" s="452">
        <v>1</v>
      </c>
      <c r="F27" s="452">
        <v>2</v>
      </c>
      <c r="G27" s="444"/>
      <c r="H27" s="444"/>
      <c r="I27" s="444"/>
      <c r="J27" s="444"/>
      <c r="K27" s="444"/>
      <c r="L27" s="444"/>
      <c r="M27" s="444"/>
      <c r="N27" s="444"/>
      <c r="O27" s="444"/>
      <c r="P27" s="444"/>
    </row>
    <row r="28" spans="1:16" s="435" customFormat="1" ht="38.25">
      <c r="A28" s="438"/>
      <c r="B28" s="446" t="s">
        <v>350</v>
      </c>
      <c r="C28" s="429">
        <v>6</v>
      </c>
      <c r="D28" s="429">
        <v>9</v>
      </c>
      <c r="E28" s="429">
        <v>4</v>
      </c>
      <c r="F28" s="429">
        <v>6</v>
      </c>
      <c r="G28" s="477"/>
      <c r="H28" s="477"/>
      <c r="I28" s="477"/>
      <c r="J28" s="477"/>
      <c r="K28" s="477"/>
      <c r="L28" s="477"/>
      <c r="M28" s="477"/>
      <c r="N28" s="477"/>
      <c r="O28" s="477"/>
      <c r="P28" s="477"/>
    </row>
    <row r="29" spans="1:16" s="435" customFormat="1" ht="38.25">
      <c r="A29" s="438"/>
      <c r="B29" s="446" t="s">
        <v>94</v>
      </c>
      <c r="C29" s="452">
        <v>3</v>
      </c>
      <c r="D29" s="452">
        <v>4</v>
      </c>
      <c r="E29" s="452">
        <v>3</v>
      </c>
      <c r="F29" s="452">
        <v>4</v>
      </c>
      <c r="G29" s="444"/>
      <c r="H29" s="444"/>
      <c r="I29" s="444"/>
      <c r="J29" s="444"/>
      <c r="K29" s="444"/>
      <c r="L29" s="444"/>
      <c r="M29" s="444"/>
      <c r="N29" s="444"/>
      <c r="O29" s="444"/>
      <c r="P29" s="444"/>
    </row>
    <row r="30" spans="1:16" ht="72.75" customHeight="1">
      <c r="A30" s="10" t="s">
        <v>291</v>
      </c>
      <c r="B30" s="447" t="s">
        <v>497</v>
      </c>
      <c r="C30" s="454"/>
      <c r="D30" s="454"/>
      <c r="E30" s="455">
        <v>150</v>
      </c>
      <c r="F30" s="455">
        <v>200</v>
      </c>
      <c r="G30" s="458">
        <v>3.5</v>
      </c>
      <c r="H30" s="458">
        <v>4.8</v>
      </c>
      <c r="I30" s="458">
        <v>6.8</v>
      </c>
      <c r="J30" s="458">
        <v>7.88</v>
      </c>
      <c r="K30" s="458">
        <v>11.77</v>
      </c>
      <c r="L30" s="458">
        <v>16.45</v>
      </c>
      <c r="M30" s="458">
        <f>G30*4+I30*9+K30*4</f>
        <v>122.27999999999999</v>
      </c>
      <c r="N30" s="458">
        <f>H30*4+J30*9+L30*4</f>
        <v>155.92000000000002</v>
      </c>
      <c r="O30" s="458">
        <v>4.41</v>
      </c>
      <c r="P30" s="458">
        <v>5.86</v>
      </c>
    </row>
    <row r="31" spans="1:16" ht="38.25">
      <c r="A31" s="5"/>
      <c r="B31" s="449" t="s">
        <v>97</v>
      </c>
      <c r="C31" s="457">
        <v>57</v>
      </c>
      <c r="D31" s="457">
        <v>77</v>
      </c>
      <c r="E31" s="461">
        <v>43</v>
      </c>
      <c r="F31" s="461">
        <v>58</v>
      </c>
      <c r="G31" s="458"/>
      <c r="H31" s="458"/>
      <c r="I31" s="458"/>
      <c r="J31" s="458"/>
      <c r="K31" s="458"/>
      <c r="L31" s="458"/>
      <c r="M31" s="458"/>
      <c r="N31" s="458"/>
      <c r="O31" s="458"/>
      <c r="P31" s="458"/>
    </row>
    <row r="32" spans="1:16" ht="38.25">
      <c r="A32" s="5"/>
      <c r="B32" s="449" t="s">
        <v>340</v>
      </c>
      <c r="C32" s="457">
        <v>61</v>
      </c>
      <c r="D32" s="457">
        <v>83</v>
      </c>
      <c r="E32" s="461">
        <v>43</v>
      </c>
      <c r="F32" s="461">
        <v>58</v>
      </c>
      <c r="G32" s="458"/>
      <c r="H32" s="458"/>
      <c r="I32" s="458"/>
      <c r="J32" s="458"/>
      <c r="K32" s="458"/>
      <c r="L32" s="458"/>
      <c r="M32" s="458"/>
      <c r="N32" s="458"/>
      <c r="O32" s="458"/>
      <c r="P32" s="458"/>
    </row>
    <row r="33" spans="1:16" ht="38.25">
      <c r="A33" s="5"/>
      <c r="B33" s="449" t="s">
        <v>341</v>
      </c>
      <c r="C33" s="457">
        <v>66</v>
      </c>
      <c r="D33" s="457">
        <v>89</v>
      </c>
      <c r="E33" s="461">
        <v>43</v>
      </c>
      <c r="F33" s="461">
        <v>58</v>
      </c>
      <c r="G33" s="458"/>
      <c r="H33" s="458"/>
      <c r="I33" s="458"/>
      <c r="J33" s="458"/>
      <c r="K33" s="458"/>
      <c r="L33" s="458"/>
      <c r="M33" s="458"/>
      <c r="N33" s="458"/>
      <c r="O33" s="458"/>
      <c r="P33" s="458"/>
    </row>
    <row r="34" spans="1:16" ht="38.25">
      <c r="A34" s="5"/>
      <c r="B34" s="449" t="s">
        <v>342</v>
      </c>
      <c r="C34" s="457">
        <v>72</v>
      </c>
      <c r="D34" s="457">
        <v>97</v>
      </c>
      <c r="E34" s="461">
        <v>43</v>
      </c>
      <c r="F34" s="461">
        <v>58</v>
      </c>
      <c r="G34" s="458"/>
      <c r="H34" s="458"/>
      <c r="I34" s="458"/>
      <c r="J34" s="458"/>
      <c r="K34" s="458"/>
      <c r="L34" s="458"/>
      <c r="M34" s="458"/>
      <c r="N34" s="458"/>
      <c r="O34" s="458"/>
      <c r="P34" s="458"/>
    </row>
    <row r="35" spans="1:16" ht="38.25">
      <c r="A35" s="5"/>
      <c r="B35" s="445" t="s">
        <v>335</v>
      </c>
      <c r="C35" s="457">
        <v>43</v>
      </c>
      <c r="D35" s="457">
        <v>58</v>
      </c>
      <c r="E35" s="461">
        <v>43</v>
      </c>
      <c r="F35" s="461">
        <v>58</v>
      </c>
      <c r="G35" s="458"/>
      <c r="H35" s="458"/>
      <c r="I35" s="458"/>
      <c r="J35" s="458"/>
      <c r="K35" s="458"/>
      <c r="L35" s="458"/>
      <c r="M35" s="458"/>
      <c r="N35" s="458"/>
      <c r="O35" s="458"/>
      <c r="P35" s="458"/>
    </row>
    <row r="36" spans="1:16" ht="47.25" customHeight="1">
      <c r="A36" s="5"/>
      <c r="B36" s="446" t="s">
        <v>426</v>
      </c>
      <c r="C36" s="457">
        <v>7.5</v>
      </c>
      <c r="D36" s="457">
        <v>10</v>
      </c>
      <c r="E36" s="461">
        <v>6</v>
      </c>
      <c r="F36" s="461">
        <v>8</v>
      </c>
      <c r="G36" s="458"/>
      <c r="H36" s="458"/>
      <c r="I36" s="458"/>
      <c r="J36" s="458"/>
      <c r="K36" s="458"/>
      <c r="L36" s="458"/>
      <c r="M36" s="458"/>
      <c r="N36" s="458"/>
      <c r="O36" s="458"/>
      <c r="P36" s="458"/>
    </row>
    <row r="37" spans="1:16" ht="38.25">
      <c r="A37" s="5"/>
      <c r="B37" s="446" t="s">
        <v>427</v>
      </c>
      <c r="C37" s="457">
        <v>8</v>
      </c>
      <c r="D37" s="457">
        <v>11</v>
      </c>
      <c r="E37" s="461">
        <v>6</v>
      </c>
      <c r="F37" s="461">
        <v>8</v>
      </c>
      <c r="G37" s="458"/>
      <c r="H37" s="458"/>
      <c r="I37" s="458"/>
      <c r="J37" s="458"/>
      <c r="K37" s="458"/>
      <c r="L37" s="458"/>
      <c r="M37" s="458"/>
      <c r="N37" s="458"/>
      <c r="O37" s="458"/>
      <c r="P37" s="458"/>
    </row>
    <row r="38" spans="1:16" ht="45" customHeight="1">
      <c r="A38" s="5"/>
      <c r="B38" s="446" t="s">
        <v>333</v>
      </c>
      <c r="C38" s="457">
        <v>6</v>
      </c>
      <c r="D38" s="457">
        <v>8</v>
      </c>
      <c r="E38" s="461">
        <v>6</v>
      </c>
      <c r="F38" s="461">
        <v>8</v>
      </c>
      <c r="G38" s="458"/>
      <c r="H38" s="458"/>
      <c r="I38" s="458"/>
      <c r="J38" s="458"/>
      <c r="K38" s="458"/>
      <c r="L38" s="458"/>
      <c r="M38" s="458"/>
      <c r="N38" s="458"/>
      <c r="O38" s="458"/>
      <c r="P38" s="458"/>
    </row>
    <row r="39" spans="1:16" ht="38.25">
      <c r="A39" s="5"/>
      <c r="B39" s="445" t="s">
        <v>355</v>
      </c>
      <c r="C39" s="457">
        <v>15</v>
      </c>
      <c r="D39" s="457">
        <v>20</v>
      </c>
      <c r="E39" s="457">
        <v>8</v>
      </c>
      <c r="F39" s="457">
        <v>11</v>
      </c>
      <c r="G39" s="458"/>
      <c r="H39" s="458"/>
      <c r="I39" s="458"/>
      <c r="J39" s="458"/>
      <c r="K39" s="458"/>
      <c r="L39" s="458"/>
      <c r="M39" s="458"/>
      <c r="N39" s="458"/>
      <c r="O39" s="458"/>
      <c r="P39" s="458"/>
    </row>
    <row r="40" spans="1:16" ht="38.25">
      <c r="A40" s="5"/>
      <c r="B40" s="445" t="s">
        <v>429</v>
      </c>
      <c r="C40" s="463">
        <v>4</v>
      </c>
      <c r="D40" s="463">
        <v>5</v>
      </c>
      <c r="E40" s="457">
        <v>3</v>
      </c>
      <c r="F40" s="457">
        <v>4</v>
      </c>
      <c r="G40" s="458"/>
      <c r="H40" s="458"/>
      <c r="I40" s="458"/>
      <c r="J40" s="458"/>
      <c r="K40" s="458"/>
      <c r="L40" s="458"/>
      <c r="M40" s="458"/>
      <c r="N40" s="458"/>
      <c r="O40" s="458"/>
      <c r="P40" s="458"/>
    </row>
    <row r="41" spans="1:16" ht="38.25">
      <c r="A41" s="5"/>
      <c r="B41" s="445" t="s">
        <v>334</v>
      </c>
      <c r="C41" s="463">
        <v>3</v>
      </c>
      <c r="D41" s="463">
        <v>4</v>
      </c>
      <c r="E41" s="457">
        <v>3</v>
      </c>
      <c r="F41" s="457">
        <v>4</v>
      </c>
      <c r="G41" s="458"/>
      <c r="H41" s="458"/>
      <c r="I41" s="458"/>
      <c r="J41" s="458"/>
      <c r="K41" s="458"/>
      <c r="L41" s="458"/>
      <c r="M41" s="458"/>
      <c r="N41" s="458"/>
      <c r="O41" s="458"/>
      <c r="P41" s="458"/>
    </row>
    <row r="42" spans="1:16" ht="38.25">
      <c r="A42" s="5"/>
      <c r="B42" s="445" t="s">
        <v>421</v>
      </c>
      <c r="C42" s="496">
        <v>33</v>
      </c>
      <c r="D42" s="496">
        <v>37</v>
      </c>
      <c r="E42" s="496">
        <v>24</v>
      </c>
      <c r="F42" s="496">
        <v>27</v>
      </c>
      <c r="G42" s="458"/>
      <c r="H42" s="458"/>
      <c r="I42" s="458"/>
      <c r="J42" s="458"/>
      <c r="K42" s="458"/>
      <c r="L42" s="458"/>
      <c r="M42" s="458"/>
      <c r="N42" s="458"/>
      <c r="O42" s="458"/>
      <c r="P42" s="458"/>
    </row>
    <row r="43" spans="1:16" ht="38.25">
      <c r="A43" s="5"/>
      <c r="B43" s="445" t="s">
        <v>13</v>
      </c>
      <c r="C43" s="443">
        <v>4.5</v>
      </c>
      <c r="D43" s="443">
        <v>5</v>
      </c>
      <c r="E43" s="443">
        <v>4.5</v>
      </c>
      <c r="F43" s="443">
        <v>5</v>
      </c>
      <c r="G43" s="458"/>
      <c r="H43" s="472"/>
      <c r="I43" s="458"/>
      <c r="J43" s="458"/>
      <c r="K43" s="458"/>
      <c r="L43" s="458"/>
      <c r="M43" s="458"/>
      <c r="N43" s="458"/>
      <c r="O43" s="458"/>
      <c r="P43" s="458"/>
    </row>
    <row r="44" spans="1:16" ht="38.25">
      <c r="A44" s="5"/>
      <c r="B44" s="445" t="s">
        <v>498</v>
      </c>
      <c r="C44" s="457">
        <v>3</v>
      </c>
      <c r="D44" s="457">
        <v>5</v>
      </c>
      <c r="E44" s="457">
        <v>3</v>
      </c>
      <c r="F44" s="457">
        <v>5</v>
      </c>
      <c r="G44" s="458"/>
      <c r="H44" s="472"/>
      <c r="I44" s="458"/>
      <c r="J44" s="458"/>
      <c r="K44" s="458"/>
      <c r="L44" s="458"/>
      <c r="M44" s="458"/>
      <c r="N44" s="458"/>
      <c r="O44" s="458"/>
      <c r="P44" s="458"/>
    </row>
    <row r="45" spans="1:16" ht="38.25">
      <c r="A45" s="5"/>
      <c r="B45" s="445" t="s">
        <v>20</v>
      </c>
      <c r="C45" s="457">
        <v>8</v>
      </c>
      <c r="D45" s="457">
        <v>9</v>
      </c>
      <c r="E45" s="457">
        <v>8</v>
      </c>
      <c r="F45" s="457">
        <v>9</v>
      </c>
      <c r="G45" s="458"/>
      <c r="H45" s="458"/>
      <c r="I45" s="458"/>
      <c r="J45" s="458"/>
      <c r="K45" s="458"/>
      <c r="L45" s="458"/>
      <c r="M45" s="458"/>
      <c r="N45" s="458"/>
      <c r="O45" s="458"/>
      <c r="P45" s="458"/>
    </row>
    <row r="46" spans="1:16" ht="38.25">
      <c r="A46" s="10" t="s">
        <v>292</v>
      </c>
      <c r="B46" s="374" t="s">
        <v>405</v>
      </c>
      <c r="C46" s="378"/>
      <c r="D46" s="378"/>
      <c r="E46" s="455">
        <v>60</v>
      </c>
      <c r="F46" s="455">
        <v>60</v>
      </c>
      <c r="G46" s="458">
        <v>7.91</v>
      </c>
      <c r="H46" s="458">
        <v>7.91</v>
      </c>
      <c r="I46" s="458">
        <v>7.27</v>
      </c>
      <c r="J46" s="458">
        <v>7.27</v>
      </c>
      <c r="K46" s="458">
        <v>6.24</v>
      </c>
      <c r="L46" s="458">
        <v>7.8</v>
      </c>
      <c r="M46" s="458">
        <v>121</v>
      </c>
      <c r="N46" s="458">
        <v>121</v>
      </c>
      <c r="O46" s="458">
        <v>0.84</v>
      </c>
      <c r="P46" s="458">
        <v>0.84</v>
      </c>
    </row>
    <row r="47" spans="1:16" ht="38.25">
      <c r="A47" s="5"/>
      <c r="B47" s="374" t="s">
        <v>406</v>
      </c>
      <c r="C47" s="378"/>
      <c r="D47" s="378"/>
      <c r="E47" s="383">
        <v>95</v>
      </c>
      <c r="F47" s="383">
        <v>105</v>
      </c>
      <c r="G47" s="382">
        <v>2.15</v>
      </c>
      <c r="H47" s="382">
        <v>2.6</v>
      </c>
      <c r="I47" s="382">
        <v>1.7</v>
      </c>
      <c r="J47" s="382">
        <v>2.06</v>
      </c>
      <c r="K47" s="382">
        <v>14.43</v>
      </c>
      <c r="L47" s="382">
        <v>17.47</v>
      </c>
      <c r="M47" s="382">
        <v>82</v>
      </c>
      <c r="N47" s="382">
        <v>99.26</v>
      </c>
      <c r="O47" s="382">
        <v>11.23</v>
      </c>
      <c r="P47" s="382">
        <v>13.59</v>
      </c>
    </row>
    <row r="48" spans="1:16" ht="38.25">
      <c r="A48" s="5"/>
      <c r="B48" s="374" t="s">
        <v>407</v>
      </c>
      <c r="C48" s="378"/>
      <c r="D48" s="378"/>
      <c r="E48" s="383">
        <v>20</v>
      </c>
      <c r="F48" s="383">
        <v>30</v>
      </c>
      <c r="G48" s="477">
        <v>0.29</v>
      </c>
      <c r="H48" s="477">
        <v>0.44</v>
      </c>
      <c r="I48" s="477">
        <v>0.48</v>
      </c>
      <c r="J48" s="477">
        <v>0.73</v>
      </c>
      <c r="K48" s="477">
        <v>1.85</v>
      </c>
      <c r="L48" s="477">
        <v>2.78</v>
      </c>
      <c r="M48" s="477">
        <v>12.94</v>
      </c>
      <c r="N48" s="477">
        <v>19.41</v>
      </c>
      <c r="O48" s="477">
        <v>0.54</v>
      </c>
      <c r="P48" s="477">
        <v>0.8</v>
      </c>
    </row>
    <row r="49" spans="1:16" ht="38.25">
      <c r="A49" s="5"/>
      <c r="B49" s="372" t="s">
        <v>339</v>
      </c>
      <c r="C49" s="443">
        <v>45</v>
      </c>
      <c r="D49" s="443">
        <v>45</v>
      </c>
      <c r="E49" s="443">
        <v>45</v>
      </c>
      <c r="F49" s="443">
        <v>45</v>
      </c>
      <c r="G49" s="382"/>
      <c r="H49" s="458"/>
      <c r="I49" s="458"/>
      <c r="J49" s="458"/>
      <c r="K49" s="458"/>
      <c r="L49" s="458"/>
      <c r="M49" s="458"/>
      <c r="N49" s="458"/>
      <c r="O49" s="458"/>
      <c r="P49" s="458"/>
    </row>
    <row r="50" spans="1:16" s="435" customFormat="1" ht="38.25">
      <c r="A50" s="436"/>
      <c r="B50" s="445" t="s">
        <v>28</v>
      </c>
      <c r="C50" s="443">
        <v>8</v>
      </c>
      <c r="D50" s="443">
        <v>8</v>
      </c>
      <c r="E50" s="443">
        <v>8</v>
      </c>
      <c r="F50" s="443">
        <v>8</v>
      </c>
      <c r="G50" s="458"/>
      <c r="H50" s="458"/>
      <c r="I50" s="458"/>
      <c r="J50" s="458"/>
      <c r="K50" s="458"/>
      <c r="L50" s="458"/>
      <c r="M50" s="458"/>
      <c r="N50" s="458"/>
      <c r="O50" s="458"/>
      <c r="P50" s="458"/>
    </row>
    <row r="51" spans="1:16" ht="38.25">
      <c r="A51" s="5"/>
      <c r="B51" s="372" t="s">
        <v>27</v>
      </c>
      <c r="C51" s="381">
        <v>11</v>
      </c>
      <c r="D51" s="457">
        <v>11</v>
      </c>
      <c r="E51" s="381">
        <v>11</v>
      </c>
      <c r="F51" s="457">
        <v>11</v>
      </c>
      <c r="G51" s="382"/>
      <c r="H51" s="382"/>
      <c r="I51" s="382"/>
      <c r="J51" s="382"/>
      <c r="K51" s="382"/>
      <c r="L51" s="382"/>
      <c r="M51" s="382"/>
      <c r="N51" s="382"/>
      <c r="O51" s="382"/>
      <c r="P51" s="382"/>
    </row>
    <row r="52" spans="1:16" ht="38.25">
      <c r="A52" s="5"/>
      <c r="B52" s="372" t="s">
        <v>31</v>
      </c>
      <c r="C52" s="381">
        <v>9</v>
      </c>
      <c r="D52" s="457">
        <v>9</v>
      </c>
      <c r="E52" s="381">
        <v>9</v>
      </c>
      <c r="F52" s="457">
        <v>9</v>
      </c>
      <c r="G52" s="382"/>
      <c r="H52" s="382"/>
      <c r="I52" s="382"/>
      <c r="J52" s="382"/>
      <c r="K52" s="382"/>
      <c r="L52" s="382"/>
      <c r="M52" s="382"/>
      <c r="N52" s="382"/>
      <c r="O52" s="382"/>
      <c r="P52" s="382"/>
    </row>
    <row r="53" spans="1:16" ht="38.25">
      <c r="A53" s="5"/>
      <c r="B53" s="372" t="s">
        <v>23</v>
      </c>
      <c r="C53" s="381">
        <v>2</v>
      </c>
      <c r="D53" s="457">
        <v>2</v>
      </c>
      <c r="E53" s="381">
        <v>2</v>
      </c>
      <c r="F53" s="457">
        <v>2</v>
      </c>
      <c r="G53" s="382"/>
      <c r="H53" s="382"/>
      <c r="I53" s="382"/>
      <c r="J53" s="382"/>
      <c r="K53" s="382"/>
      <c r="L53" s="382"/>
      <c r="M53" s="382"/>
      <c r="N53" s="382"/>
      <c r="O53" s="382"/>
      <c r="P53" s="382"/>
    </row>
    <row r="54" spans="1:16" ht="38.25">
      <c r="A54" s="5"/>
      <c r="B54" s="372" t="s">
        <v>429</v>
      </c>
      <c r="C54" s="381">
        <v>8</v>
      </c>
      <c r="D54" s="457">
        <v>8</v>
      </c>
      <c r="E54" s="381">
        <v>7</v>
      </c>
      <c r="F54" s="457">
        <v>7</v>
      </c>
      <c r="G54" s="382"/>
      <c r="H54" s="382"/>
      <c r="I54" s="382"/>
      <c r="J54" s="382"/>
      <c r="K54" s="382"/>
      <c r="L54" s="382"/>
      <c r="M54" s="382"/>
      <c r="N54" s="382"/>
      <c r="O54" s="382"/>
      <c r="P54" s="382"/>
    </row>
    <row r="55" spans="1:16" ht="39.75" customHeight="1">
      <c r="A55" s="5"/>
      <c r="B55" s="372" t="s">
        <v>334</v>
      </c>
      <c r="C55" s="381">
        <v>7</v>
      </c>
      <c r="D55" s="457">
        <v>7</v>
      </c>
      <c r="E55" s="381">
        <v>7</v>
      </c>
      <c r="F55" s="457">
        <v>7</v>
      </c>
      <c r="G55" s="382"/>
      <c r="H55" s="382"/>
      <c r="I55" s="382"/>
      <c r="J55" s="382"/>
      <c r="K55" s="382"/>
      <c r="L55" s="382"/>
      <c r="M55" s="382"/>
      <c r="N55" s="382"/>
      <c r="O55" s="382"/>
      <c r="P55" s="382"/>
    </row>
    <row r="56" spans="1:16" s="435" customFormat="1" ht="39.75" customHeight="1">
      <c r="A56" s="474"/>
      <c r="B56" s="445" t="s">
        <v>94</v>
      </c>
      <c r="C56" s="457">
        <v>3</v>
      </c>
      <c r="D56" s="457">
        <v>3</v>
      </c>
      <c r="E56" s="457">
        <v>3</v>
      </c>
      <c r="F56" s="457">
        <v>3</v>
      </c>
      <c r="G56" s="458"/>
      <c r="H56" s="458"/>
      <c r="I56" s="458"/>
      <c r="J56" s="458"/>
      <c r="K56" s="458"/>
      <c r="L56" s="458"/>
      <c r="M56" s="458"/>
      <c r="N56" s="458"/>
      <c r="O56" s="458"/>
      <c r="P56" s="458"/>
    </row>
    <row r="57" spans="1:16" ht="38.25">
      <c r="A57" s="5"/>
      <c r="B57" s="376" t="s">
        <v>97</v>
      </c>
      <c r="C57" s="381">
        <v>65</v>
      </c>
      <c r="D57" s="381">
        <v>72</v>
      </c>
      <c r="E57" s="381">
        <v>49</v>
      </c>
      <c r="F57" s="381">
        <v>54</v>
      </c>
      <c r="G57" s="382"/>
      <c r="H57" s="382"/>
      <c r="I57" s="382"/>
      <c r="J57" s="382"/>
      <c r="K57" s="382"/>
      <c r="L57" s="382"/>
      <c r="M57" s="382"/>
      <c r="N57" s="382"/>
      <c r="O57" s="382"/>
      <c r="P57" s="382"/>
    </row>
    <row r="58" spans="1:16" ht="38.25">
      <c r="A58" s="5"/>
      <c r="B58" s="376" t="s">
        <v>340</v>
      </c>
      <c r="C58" s="381">
        <v>70</v>
      </c>
      <c r="D58" s="381">
        <v>77</v>
      </c>
      <c r="E58" s="381">
        <v>49</v>
      </c>
      <c r="F58" s="381">
        <v>54</v>
      </c>
      <c r="G58" s="382"/>
      <c r="H58" s="382"/>
      <c r="I58" s="382"/>
      <c r="J58" s="382"/>
      <c r="K58" s="382"/>
      <c r="L58" s="382"/>
      <c r="M58" s="382"/>
      <c r="N58" s="382"/>
      <c r="O58" s="382"/>
      <c r="P58" s="382"/>
    </row>
    <row r="59" spans="1:16" ht="38.25">
      <c r="A59" s="5"/>
      <c r="B59" s="376" t="s">
        <v>341</v>
      </c>
      <c r="C59" s="381">
        <v>75</v>
      </c>
      <c r="D59" s="381">
        <v>83</v>
      </c>
      <c r="E59" s="381">
        <v>49</v>
      </c>
      <c r="F59" s="381">
        <v>54</v>
      </c>
      <c r="G59" s="382"/>
      <c r="H59" s="382"/>
      <c r="I59" s="382"/>
      <c r="J59" s="382"/>
      <c r="K59" s="382"/>
      <c r="L59" s="382"/>
      <c r="M59" s="382"/>
      <c r="N59" s="382"/>
      <c r="O59" s="382"/>
      <c r="P59" s="382"/>
    </row>
    <row r="60" spans="1:16" s="337" customFormat="1" ht="38.25">
      <c r="A60" s="338"/>
      <c r="B60" s="376" t="s">
        <v>342</v>
      </c>
      <c r="C60" s="381">
        <v>82</v>
      </c>
      <c r="D60" s="381">
        <v>90</v>
      </c>
      <c r="E60" s="381">
        <v>49</v>
      </c>
      <c r="F60" s="381">
        <v>54</v>
      </c>
      <c r="G60" s="382"/>
      <c r="H60" s="382"/>
      <c r="I60" s="382"/>
      <c r="J60" s="382"/>
      <c r="K60" s="382"/>
      <c r="L60" s="382"/>
      <c r="M60" s="382"/>
      <c r="N60" s="382"/>
      <c r="O60" s="382"/>
      <c r="P60" s="382"/>
    </row>
    <row r="61" spans="1:16" s="337" customFormat="1" ht="38.25">
      <c r="A61" s="338"/>
      <c r="B61" s="372" t="s">
        <v>335</v>
      </c>
      <c r="C61" s="381">
        <v>49</v>
      </c>
      <c r="D61" s="381">
        <v>54</v>
      </c>
      <c r="E61" s="381">
        <v>49</v>
      </c>
      <c r="F61" s="381">
        <v>54</v>
      </c>
      <c r="G61" s="382"/>
      <c r="H61" s="382"/>
      <c r="I61" s="382"/>
      <c r="J61" s="382"/>
      <c r="K61" s="382"/>
      <c r="L61" s="382"/>
      <c r="M61" s="382"/>
      <c r="N61" s="382"/>
      <c r="O61" s="382"/>
      <c r="P61" s="382"/>
    </row>
    <row r="62" spans="1:16" s="337" customFormat="1" ht="38.25">
      <c r="A62" s="338"/>
      <c r="B62" s="372" t="s">
        <v>23</v>
      </c>
      <c r="C62" s="381">
        <v>3</v>
      </c>
      <c r="D62" s="381">
        <v>4</v>
      </c>
      <c r="E62" s="381">
        <v>3</v>
      </c>
      <c r="F62" s="381">
        <v>4</v>
      </c>
      <c r="G62" s="382"/>
      <c r="H62" s="382"/>
      <c r="I62" s="382"/>
      <c r="J62" s="382"/>
      <c r="K62" s="382"/>
      <c r="L62" s="382"/>
      <c r="M62" s="382"/>
      <c r="N62" s="382"/>
      <c r="O62" s="382"/>
      <c r="P62" s="382"/>
    </row>
    <row r="63" spans="1:16" s="337" customFormat="1" ht="38.25">
      <c r="A63" s="338"/>
      <c r="B63" s="372" t="s">
        <v>13</v>
      </c>
      <c r="C63" s="381">
        <v>2</v>
      </c>
      <c r="D63" s="381">
        <v>3</v>
      </c>
      <c r="E63" s="381">
        <v>2</v>
      </c>
      <c r="F63" s="381">
        <v>3</v>
      </c>
      <c r="G63" s="382"/>
      <c r="H63" s="382"/>
      <c r="I63" s="382"/>
      <c r="J63" s="382"/>
      <c r="K63" s="382"/>
      <c r="L63" s="382"/>
      <c r="M63" s="382"/>
      <c r="N63" s="382"/>
      <c r="O63" s="382"/>
      <c r="P63" s="382"/>
    </row>
    <row r="64" spans="1:16" s="337" customFormat="1" ht="38.25">
      <c r="A64" s="338"/>
      <c r="B64" s="387" t="s">
        <v>473</v>
      </c>
      <c r="C64" s="385">
        <v>65</v>
      </c>
      <c r="D64" s="385">
        <v>71</v>
      </c>
      <c r="E64" s="385">
        <v>52</v>
      </c>
      <c r="F64" s="385">
        <v>57</v>
      </c>
      <c r="G64" s="382"/>
      <c r="H64" s="382"/>
      <c r="I64" s="382"/>
      <c r="J64" s="382"/>
      <c r="K64" s="382"/>
      <c r="L64" s="382"/>
      <c r="M64" s="382"/>
      <c r="N64" s="382"/>
      <c r="O64" s="382"/>
      <c r="P64" s="382"/>
    </row>
    <row r="65" spans="1:16" s="337" customFormat="1" ht="38.25">
      <c r="A65" s="338"/>
      <c r="B65" s="387" t="s">
        <v>474</v>
      </c>
      <c r="C65" s="385">
        <v>69</v>
      </c>
      <c r="D65" s="385">
        <v>76</v>
      </c>
      <c r="E65" s="385">
        <v>52</v>
      </c>
      <c r="F65" s="385">
        <v>57</v>
      </c>
      <c r="G65" s="382"/>
      <c r="H65" s="382"/>
      <c r="I65" s="382"/>
      <c r="J65" s="382"/>
      <c r="K65" s="382"/>
      <c r="L65" s="382"/>
      <c r="M65" s="382"/>
      <c r="N65" s="382"/>
      <c r="O65" s="382"/>
      <c r="P65" s="382"/>
    </row>
    <row r="66" spans="1:16" s="337" customFormat="1" ht="38.25">
      <c r="A66" s="338"/>
      <c r="B66" s="384" t="s">
        <v>337</v>
      </c>
      <c r="C66" s="385">
        <v>52</v>
      </c>
      <c r="D66" s="385">
        <v>57</v>
      </c>
      <c r="E66" s="385">
        <v>52</v>
      </c>
      <c r="F66" s="385">
        <v>57</v>
      </c>
      <c r="G66" s="382"/>
      <c r="H66" s="382"/>
      <c r="I66" s="382"/>
      <c r="J66" s="382"/>
      <c r="K66" s="382"/>
      <c r="L66" s="382"/>
      <c r="M66" s="382"/>
      <c r="N66" s="382"/>
      <c r="O66" s="382"/>
      <c r="P66" s="382"/>
    </row>
    <row r="67" spans="1:16" s="337" customFormat="1" ht="38.25">
      <c r="A67" s="338"/>
      <c r="B67" s="375" t="s">
        <v>56</v>
      </c>
      <c r="C67" s="381">
        <v>2</v>
      </c>
      <c r="D67" s="381">
        <v>3</v>
      </c>
      <c r="E67" s="381">
        <v>2</v>
      </c>
      <c r="F67" s="381">
        <v>3</v>
      </c>
      <c r="G67" s="382"/>
      <c r="H67" s="382"/>
      <c r="I67" s="382"/>
      <c r="J67" s="382"/>
      <c r="K67" s="382"/>
      <c r="L67" s="382"/>
      <c r="M67" s="382"/>
      <c r="N67" s="382"/>
      <c r="O67" s="382"/>
      <c r="P67" s="382"/>
    </row>
    <row r="68" spans="1:16" s="370" customFormat="1" ht="38.25">
      <c r="A68" s="371"/>
      <c r="B68" s="372" t="s">
        <v>23</v>
      </c>
      <c r="C68" s="381">
        <v>1</v>
      </c>
      <c r="D68" s="381">
        <v>2</v>
      </c>
      <c r="E68" s="381">
        <v>1</v>
      </c>
      <c r="F68" s="381">
        <v>2</v>
      </c>
      <c r="G68" s="382"/>
      <c r="H68" s="382"/>
      <c r="I68" s="382"/>
      <c r="J68" s="382"/>
      <c r="K68" s="382"/>
      <c r="L68" s="382"/>
      <c r="M68" s="382"/>
      <c r="N68" s="382"/>
      <c r="O68" s="382"/>
      <c r="P68" s="382"/>
    </row>
    <row r="69" spans="1:16" s="370" customFormat="1" ht="38.25">
      <c r="A69" s="371"/>
      <c r="B69" s="372" t="s">
        <v>13</v>
      </c>
      <c r="C69" s="381">
        <v>1</v>
      </c>
      <c r="D69" s="381">
        <v>2</v>
      </c>
      <c r="E69" s="381">
        <v>1</v>
      </c>
      <c r="F69" s="381">
        <v>2</v>
      </c>
      <c r="G69" s="382"/>
      <c r="H69" s="382"/>
      <c r="I69" s="382"/>
      <c r="J69" s="382"/>
      <c r="K69" s="382"/>
      <c r="L69" s="382"/>
      <c r="M69" s="382"/>
      <c r="N69" s="382"/>
      <c r="O69" s="382"/>
      <c r="P69" s="382"/>
    </row>
    <row r="70" spans="1:16" s="370" customFormat="1" ht="37.5" customHeight="1">
      <c r="A70" s="371"/>
      <c r="B70" s="373" t="s">
        <v>426</v>
      </c>
      <c r="C70" s="381">
        <v>2.5</v>
      </c>
      <c r="D70" s="381">
        <v>3.8</v>
      </c>
      <c r="E70" s="385">
        <v>2</v>
      </c>
      <c r="F70" s="385">
        <v>3</v>
      </c>
      <c r="G70" s="382"/>
      <c r="H70" s="382"/>
      <c r="I70" s="382"/>
      <c r="J70" s="382"/>
      <c r="K70" s="382"/>
      <c r="L70" s="382"/>
      <c r="M70" s="382"/>
      <c r="N70" s="382"/>
      <c r="O70" s="382"/>
      <c r="P70" s="382"/>
    </row>
    <row r="71" spans="1:16" s="370" customFormat="1" ht="38.25">
      <c r="A71" s="371"/>
      <c r="B71" s="373" t="s">
        <v>427</v>
      </c>
      <c r="C71" s="381">
        <v>2.7</v>
      </c>
      <c r="D71" s="381">
        <v>4</v>
      </c>
      <c r="E71" s="385">
        <v>2</v>
      </c>
      <c r="F71" s="385">
        <v>3</v>
      </c>
      <c r="G71" s="382"/>
      <c r="H71" s="382"/>
      <c r="I71" s="382"/>
      <c r="J71" s="382"/>
      <c r="K71" s="382"/>
      <c r="L71" s="382"/>
      <c r="M71" s="382"/>
      <c r="N71" s="382"/>
      <c r="O71" s="382"/>
      <c r="P71" s="382"/>
    </row>
    <row r="72" spans="1:16" s="370" customFormat="1" ht="38.25">
      <c r="A72" s="371"/>
      <c r="B72" s="373" t="s">
        <v>333</v>
      </c>
      <c r="C72" s="381">
        <v>2</v>
      </c>
      <c r="D72" s="381">
        <v>3</v>
      </c>
      <c r="E72" s="385">
        <v>2</v>
      </c>
      <c r="F72" s="385">
        <v>3</v>
      </c>
      <c r="G72" s="382"/>
      <c r="H72" s="382"/>
      <c r="I72" s="382"/>
      <c r="J72" s="382"/>
      <c r="K72" s="382"/>
      <c r="L72" s="382"/>
      <c r="M72" s="382"/>
      <c r="N72" s="382"/>
      <c r="O72" s="382"/>
      <c r="P72" s="382"/>
    </row>
    <row r="73" spans="1:16" s="370" customFormat="1" ht="38.25">
      <c r="A73" s="371"/>
      <c r="B73" s="372" t="s">
        <v>429</v>
      </c>
      <c r="C73" s="381">
        <v>2</v>
      </c>
      <c r="D73" s="381">
        <v>3</v>
      </c>
      <c r="E73" s="381">
        <v>1</v>
      </c>
      <c r="F73" s="381">
        <v>2</v>
      </c>
      <c r="G73" s="382"/>
      <c r="H73" s="382"/>
      <c r="I73" s="382"/>
      <c r="J73" s="382"/>
      <c r="K73" s="382"/>
      <c r="L73" s="382"/>
      <c r="M73" s="382"/>
      <c r="N73" s="382"/>
      <c r="O73" s="382"/>
      <c r="P73" s="382"/>
    </row>
    <row r="74" spans="1:16" s="370" customFormat="1" ht="38.25">
      <c r="A74" s="371"/>
      <c r="B74" s="372" t="s">
        <v>334</v>
      </c>
      <c r="C74" s="381">
        <v>1</v>
      </c>
      <c r="D74" s="381">
        <v>2</v>
      </c>
      <c r="E74" s="381">
        <v>1</v>
      </c>
      <c r="F74" s="381">
        <v>2</v>
      </c>
      <c r="G74" s="382"/>
      <c r="H74" s="382"/>
      <c r="I74" s="382"/>
      <c r="J74" s="382"/>
      <c r="K74" s="382"/>
      <c r="L74" s="382"/>
      <c r="M74" s="382"/>
      <c r="N74" s="382"/>
      <c r="O74" s="382"/>
      <c r="P74" s="382"/>
    </row>
    <row r="75" spans="1:16" ht="38.25">
      <c r="A75" s="10" t="s">
        <v>293</v>
      </c>
      <c r="B75" s="448" t="s">
        <v>371</v>
      </c>
      <c r="C75" s="454"/>
      <c r="D75" s="454"/>
      <c r="E75" s="455">
        <v>150</v>
      </c>
      <c r="F75" s="455">
        <v>200</v>
      </c>
      <c r="G75" s="458">
        <v>0.24</v>
      </c>
      <c r="H75" s="458">
        <v>0.29</v>
      </c>
      <c r="I75" s="458">
        <v>0</v>
      </c>
      <c r="J75" s="458">
        <v>14</v>
      </c>
      <c r="K75" s="458">
        <v>14.89</v>
      </c>
      <c r="L75" s="458">
        <v>18.77</v>
      </c>
      <c r="M75" s="458">
        <v>62</v>
      </c>
      <c r="N75" s="458">
        <v>78</v>
      </c>
      <c r="O75" s="458">
        <v>0.22</v>
      </c>
      <c r="P75" s="458">
        <v>0.26</v>
      </c>
    </row>
    <row r="76" spans="1:16" s="435" customFormat="1" ht="38.25">
      <c r="A76" s="438"/>
      <c r="B76" s="265" t="s">
        <v>66</v>
      </c>
      <c r="C76" s="461">
        <v>11</v>
      </c>
      <c r="D76" s="461">
        <v>13</v>
      </c>
      <c r="E76" s="461">
        <v>11</v>
      </c>
      <c r="F76" s="461">
        <v>13</v>
      </c>
      <c r="G76" s="458"/>
      <c r="H76" s="458"/>
      <c r="I76" s="458"/>
      <c r="J76" s="458"/>
      <c r="K76" s="458"/>
      <c r="L76" s="458"/>
      <c r="M76" s="458"/>
      <c r="N76" s="458"/>
      <c r="O76" s="458"/>
      <c r="P76" s="458"/>
    </row>
    <row r="77" spans="1:16" ht="38.25">
      <c r="A77" s="5"/>
      <c r="B77" s="265" t="s">
        <v>24</v>
      </c>
      <c r="C77" s="461">
        <v>10</v>
      </c>
      <c r="D77" s="461">
        <v>13</v>
      </c>
      <c r="E77" s="461">
        <v>10</v>
      </c>
      <c r="F77" s="461">
        <v>13</v>
      </c>
      <c r="G77" s="458"/>
      <c r="H77" s="458"/>
      <c r="I77" s="458"/>
      <c r="J77" s="458"/>
      <c r="K77" s="458"/>
      <c r="L77" s="458"/>
      <c r="M77" s="458"/>
      <c r="N77" s="458"/>
      <c r="O77" s="458"/>
      <c r="P77" s="458"/>
    </row>
    <row r="78" spans="1:16" ht="38.25">
      <c r="A78" s="10" t="s">
        <v>295</v>
      </c>
      <c r="B78" s="351" t="s">
        <v>32</v>
      </c>
      <c r="C78" s="341">
        <v>40</v>
      </c>
      <c r="D78" s="341">
        <v>50</v>
      </c>
      <c r="E78" s="342">
        <v>40</v>
      </c>
      <c r="F78" s="342">
        <v>50</v>
      </c>
      <c r="G78" s="343">
        <v>1.64</v>
      </c>
      <c r="H78" s="343">
        <v>2.3</v>
      </c>
      <c r="I78" s="343">
        <v>0.48</v>
      </c>
      <c r="J78" s="343">
        <v>0.6</v>
      </c>
      <c r="K78" s="343">
        <v>13.36</v>
      </c>
      <c r="L78" s="343">
        <v>16.7</v>
      </c>
      <c r="M78" s="343">
        <f>G78*4+I78*9+K78*4</f>
        <v>64.32</v>
      </c>
      <c r="N78" s="343">
        <f>H78*4+J78*9+L78*4</f>
        <v>81.39999999999999</v>
      </c>
      <c r="O78" s="343">
        <v>0</v>
      </c>
      <c r="P78" s="343">
        <v>0</v>
      </c>
    </row>
    <row r="79" spans="1:16" ht="38.25">
      <c r="A79" s="5"/>
      <c r="B79" s="351" t="s">
        <v>25</v>
      </c>
      <c r="C79" s="341"/>
      <c r="D79" s="341"/>
      <c r="E79" s="355">
        <f aca="true" t="shared" si="2" ref="E79:P79">E20+E30+E46+E47+E48+E75+E78</f>
        <v>545</v>
      </c>
      <c r="F79" s="377">
        <f t="shared" si="2"/>
        <v>690</v>
      </c>
      <c r="G79" s="377">
        <f t="shared" si="2"/>
        <v>16.3</v>
      </c>
      <c r="H79" s="377">
        <f t="shared" si="2"/>
        <v>19.200000000000003</v>
      </c>
      <c r="I79" s="377">
        <f t="shared" si="2"/>
        <v>19.529999999999998</v>
      </c>
      <c r="J79" s="377">
        <f t="shared" si="2"/>
        <v>36.690000000000005</v>
      </c>
      <c r="K79" s="377">
        <f t="shared" si="2"/>
        <v>66.44</v>
      </c>
      <c r="L79" s="377">
        <f t="shared" si="2"/>
        <v>85.82</v>
      </c>
      <c r="M79" s="377">
        <f t="shared" si="2"/>
        <v>507.14</v>
      </c>
      <c r="N79" s="377">
        <f t="shared" si="2"/>
        <v>618.99</v>
      </c>
      <c r="O79" s="377">
        <f t="shared" si="2"/>
        <v>20.99</v>
      </c>
      <c r="P79" s="377">
        <f t="shared" si="2"/>
        <v>26.980000000000004</v>
      </c>
    </row>
    <row r="80" spans="1:16" ht="38.25">
      <c r="A80" s="5"/>
      <c r="B80" s="367" t="s">
        <v>26</v>
      </c>
      <c r="C80" s="343"/>
      <c r="D80" s="343"/>
      <c r="E80" s="345"/>
      <c r="F80" s="347"/>
      <c r="G80" s="343"/>
      <c r="H80" s="343"/>
      <c r="I80" s="343"/>
      <c r="J80" s="343"/>
      <c r="K80" s="343"/>
      <c r="L80" s="343"/>
      <c r="M80" s="343"/>
      <c r="N80" s="343"/>
      <c r="O80" s="343"/>
      <c r="P80" s="343"/>
    </row>
    <row r="81" spans="1:16" ht="38.25">
      <c r="A81" s="10" t="s">
        <v>294</v>
      </c>
      <c r="B81" s="447" t="s">
        <v>502</v>
      </c>
      <c r="C81" s="341"/>
      <c r="D81" s="341"/>
      <c r="E81" s="342">
        <v>145</v>
      </c>
      <c r="F81" s="342">
        <v>200</v>
      </c>
      <c r="G81" s="343">
        <v>15.7</v>
      </c>
      <c r="H81" s="343">
        <v>21.66</v>
      </c>
      <c r="I81" s="343">
        <v>15.23</v>
      </c>
      <c r="J81" s="343">
        <v>20.79</v>
      </c>
      <c r="K81" s="343">
        <v>14.03</v>
      </c>
      <c r="L81" s="343">
        <v>18.34</v>
      </c>
      <c r="M81" s="343">
        <v>255.99</v>
      </c>
      <c r="N81" s="343">
        <v>347.11</v>
      </c>
      <c r="O81" s="343">
        <v>0.34</v>
      </c>
      <c r="P81" s="343">
        <v>0.46</v>
      </c>
    </row>
    <row r="82" spans="1:16" ht="38.25">
      <c r="A82" s="10"/>
      <c r="B82" s="468" t="s">
        <v>61</v>
      </c>
      <c r="C82" s="12"/>
      <c r="D82" s="12"/>
      <c r="E82" s="13">
        <v>18</v>
      </c>
      <c r="F82" s="13">
        <v>27</v>
      </c>
      <c r="G82" s="20">
        <v>1.3</v>
      </c>
      <c r="H82" s="20">
        <v>1.95</v>
      </c>
      <c r="I82" s="20">
        <v>1.52</v>
      </c>
      <c r="J82" s="20">
        <v>2.28</v>
      </c>
      <c r="K82" s="20">
        <v>9.98</v>
      </c>
      <c r="L82" s="20">
        <v>14.97</v>
      </c>
      <c r="M82" s="20">
        <v>59.59</v>
      </c>
      <c r="N82" s="20">
        <v>89.39</v>
      </c>
      <c r="O82" s="20">
        <v>0.18</v>
      </c>
      <c r="P82" s="20">
        <v>0.27</v>
      </c>
    </row>
    <row r="83" spans="1:16" ht="45" customHeight="1">
      <c r="A83" s="10"/>
      <c r="B83" s="446" t="s">
        <v>49</v>
      </c>
      <c r="C83" s="17">
        <v>137</v>
      </c>
      <c r="D83" s="17">
        <v>188</v>
      </c>
      <c r="E83" s="28">
        <v>136</v>
      </c>
      <c r="F83" s="28">
        <v>187</v>
      </c>
      <c r="G83" s="14"/>
      <c r="H83" s="492"/>
      <c r="I83" s="492"/>
      <c r="J83" s="492"/>
      <c r="K83" s="492"/>
      <c r="L83" s="492"/>
      <c r="M83" s="492"/>
      <c r="N83" s="492"/>
      <c r="O83" s="492"/>
      <c r="P83" s="492"/>
    </row>
    <row r="84" spans="1:16" ht="38.25">
      <c r="A84" s="10"/>
      <c r="B84" s="27" t="s">
        <v>53</v>
      </c>
      <c r="C84" s="14">
        <v>10</v>
      </c>
      <c r="D84" s="14">
        <v>13</v>
      </c>
      <c r="E84" s="28">
        <v>10</v>
      </c>
      <c r="F84" s="28">
        <v>13</v>
      </c>
      <c r="G84" s="14"/>
      <c r="H84" s="441"/>
      <c r="I84" s="441"/>
      <c r="J84" s="441"/>
      <c r="K84" s="441"/>
      <c r="L84" s="441"/>
      <c r="M84" s="441"/>
      <c r="N84" s="441"/>
      <c r="O84" s="441"/>
      <c r="P84" s="441"/>
    </row>
    <row r="85" spans="1:16" ht="38.25">
      <c r="A85" s="10"/>
      <c r="B85" s="27" t="s">
        <v>28</v>
      </c>
      <c r="C85" s="14">
        <v>12</v>
      </c>
      <c r="D85" s="14">
        <v>16</v>
      </c>
      <c r="E85" s="28">
        <v>12</v>
      </c>
      <c r="F85" s="28">
        <v>16</v>
      </c>
      <c r="G85" s="14"/>
      <c r="H85" s="14"/>
      <c r="I85" s="14"/>
      <c r="J85" s="14"/>
      <c r="K85" s="14"/>
      <c r="L85" s="14"/>
      <c r="M85" s="14"/>
      <c r="N85" s="14"/>
      <c r="O85" s="14"/>
      <c r="P85" s="14"/>
    </row>
    <row r="86" spans="1:16" ht="38.25">
      <c r="A86" s="39"/>
      <c r="B86" s="26" t="s">
        <v>13</v>
      </c>
      <c r="C86" s="17">
        <v>3.5</v>
      </c>
      <c r="D86" s="17">
        <v>4</v>
      </c>
      <c r="E86" s="17">
        <v>3.5</v>
      </c>
      <c r="F86" s="17">
        <v>4</v>
      </c>
      <c r="G86" s="129"/>
      <c r="H86" s="21"/>
      <c r="I86" s="129"/>
      <c r="J86" s="21"/>
      <c r="K86" s="129"/>
      <c r="L86" s="21"/>
      <c r="M86" s="129"/>
      <c r="N86" s="21"/>
      <c r="O86" s="129"/>
      <c r="P86" s="21"/>
    </row>
    <row r="87" spans="1:16" ht="38.25">
      <c r="A87" s="39"/>
      <c r="B87" s="26" t="s">
        <v>70</v>
      </c>
      <c r="C87" s="17">
        <v>4</v>
      </c>
      <c r="D87" s="17">
        <v>5</v>
      </c>
      <c r="E87" s="17">
        <v>4</v>
      </c>
      <c r="F87" s="17">
        <v>5</v>
      </c>
      <c r="G87" s="14"/>
      <c r="H87" s="14"/>
      <c r="I87" s="14"/>
      <c r="J87" s="14"/>
      <c r="K87" s="14"/>
      <c r="L87" s="14"/>
      <c r="M87" s="14"/>
      <c r="N87" s="14"/>
      <c r="O87" s="14"/>
      <c r="P87" s="14"/>
    </row>
    <row r="88" spans="1:16" s="435" customFormat="1" ht="38.25">
      <c r="A88" s="451"/>
      <c r="B88" s="445" t="s">
        <v>10</v>
      </c>
      <c r="C88" s="443">
        <v>18</v>
      </c>
      <c r="D88" s="443">
        <v>27</v>
      </c>
      <c r="E88" s="443">
        <v>18</v>
      </c>
      <c r="F88" s="443">
        <v>27</v>
      </c>
      <c r="G88" s="441"/>
      <c r="H88" s="441"/>
      <c r="I88" s="441"/>
      <c r="J88" s="441"/>
      <c r="K88" s="441"/>
      <c r="L88" s="441"/>
      <c r="M88" s="441"/>
      <c r="N88" s="441"/>
      <c r="O88" s="441"/>
      <c r="P88" s="441"/>
    </row>
    <row r="89" spans="1:16" ht="38.25">
      <c r="A89" s="10" t="s">
        <v>296</v>
      </c>
      <c r="B89" s="29" t="s">
        <v>318</v>
      </c>
      <c r="C89" s="12"/>
      <c r="D89" s="12"/>
      <c r="E89" s="13">
        <v>180</v>
      </c>
      <c r="F89" s="13">
        <v>200</v>
      </c>
      <c r="G89" s="20">
        <v>0.14</v>
      </c>
      <c r="H89" s="20">
        <v>0.15</v>
      </c>
      <c r="I89" s="20">
        <v>0.09</v>
      </c>
      <c r="J89" s="20">
        <v>0.1</v>
      </c>
      <c r="K89" s="20">
        <v>19.83</v>
      </c>
      <c r="L89" s="20">
        <v>22.57</v>
      </c>
      <c r="M89" s="20">
        <v>82</v>
      </c>
      <c r="N89" s="20">
        <v>94</v>
      </c>
      <c r="O89" s="20">
        <v>2.7</v>
      </c>
      <c r="P89" s="20">
        <v>3</v>
      </c>
    </row>
    <row r="90" spans="1:16" ht="38.25">
      <c r="A90" s="39"/>
      <c r="B90" s="26" t="s">
        <v>344</v>
      </c>
      <c r="C90" s="17">
        <v>19</v>
      </c>
      <c r="D90" s="17">
        <v>21</v>
      </c>
      <c r="E90" s="17">
        <v>18</v>
      </c>
      <c r="F90" s="17">
        <v>20</v>
      </c>
      <c r="G90" s="14"/>
      <c r="H90" s="14"/>
      <c r="I90" s="14"/>
      <c r="J90" s="14"/>
      <c r="K90" s="14"/>
      <c r="L90" s="14"/>
      <c r="M90" s="14"/>
      <c r="N90" s="14"/>
      <c r="O90" s="14"/>
      <c r="P90" s="14"/>
    </row>
    <row r="91" spans="1:16" ht="38.25">
      <c r="A91" s="39"/>
      <c r="B91" s="26" t="s">
        <v>24</v>
      </c>
      <c r="C91" s="17">
        <v>12</v>
      </c>
      <c r="D91" s="17">
        <v>13</v>
      </c>
      <c r="E91" s="17">
        <v>12</v>
      </c>
      <c r="F91" s="17">
        <v>13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</row>
    <row r="92" spans="1:16" ht="38.25">
      <c r="A92" s="39"/>
      <c r="B92" s="26" t="s">
        <v>75</v>
      </c>
      <c r="C92" s="457">
        <v>8</v>
      </c>
      <c r="D92" s="457">
        <v>10</v>
      </c>
      <c r="E92" s="457">
        <v>8</v>
      </c>
      <c r="F92" s="457">
        <v>10</v>
      </c>
      <c r="G92" s="14"/>
      <c r="H92" s="14"/>
      <c r="I92" s="14"/>
      <c r="J92" s="14"/>
      <c r="K92" s="14"/>
      <c r="L92" s="14"/>
      <c r="M92" s="14"/>
      <c r="N92" s="14"/>
      <c r="O92" s="14"/>
      <c r="P92" s="14"/>
    </row>
    <row r="93" spans="1:16" ht="38.25">
      <c r="A93" s="10" t="s">
        <v>297</v>
      </c>
      <c r="B93" s="151" t="s">
        <v>450</v>
      </c>
      <c r="C93" s="24"/>
      <c r="D93" s="24"/>
      <c r="E93" s="424">
        <v>13</v>
      </c>
      <c r="F93" s="424">
        <v>42</v>
      </c>
      <c r="G93" s="441">
        <v>0.65</v>
      </c>
      <c r="H93" s="441">
        <v>2.1</v>
      </c>
      <c r="I93" s="441">
        <v>1.48</v>
      </c>
      <c r="J93" s="441">
        <v>4.78</v>
      </c>
      <c r="K93" s="441">
        <v>13.54</v>
      </c>
      <c r="L93" s="441">
        <v>43.74</v>
      </c>
      <c r="M93" s="441">
        <v>72.47</v>
      </c>
      <c r="N93" s="441">
        <v>234.13</v>
      </c>
      <c r="O93" s="441">
        <v>0</v>
      </c>
      <c r="P93" s="441">
        <v>0</v>
      </c>
    </row>
    <row r="94" spans="1:16" ht="38.25">
      <c r="A94" s="10"/>
      <c r="B94" s="26" t="s">
        <v>360</v>
      </c>
      <c r="C94" s="78">
        <v>13</v>
      </c>
      <c r="D94" s="78">
        <v>42</v>
      </c>
      <c r="E94" s="78">
        <v>13</v>
      </c>
      <c r="F94" s="78">
        <v>42</v>
      </c>
      <c r="G94" s="441"/>
      <c r="H94" s="441"/>
      <c r="I94" s="441"/>
      <c r="J94" s="441"/>
      <c r="K94" s="441"/>
      <c r="L94" s="441"/>
      <c r="M94" s="441"/>
      <c r="N94" s="441"/>
      <c r="O94" s="441"/>
      <c r="P94" s="441"/>
    </row>
    <row r="95" spans="1:16" ht="38.25">
      <c r="A95" s="438" t="s">
        <v>561</v>
      </c>
      <c r="B95" s="38" t="s">
        <v>136</v>
      </c>
      <c r="C95" s="24">
        <v>116</v>
      </c>
      <c r="D95" s="24">
        <v>153</v>
      </c>
      <c r="E95" s="424">
        <v>116</v>
      </c>
      <c r="F95" s="424">
        <v>153</v>
      </c>
      <c r="G95" s="444">
        <v>0.46</v>
      </c>
      <c r="H95" s="444">
        <v>0.61</v>
      </c>
      <c r="I95" s="444">
        <v>0.46</v>
      </c>
      <c r="J95" s="444">
        <v>0.61</v>
      </c>
      <c r="K95" s="444">
        <v>12.14</v>
      </c>
      <c r="L95" s="444">
        <v>16.01</v>
      </c>
      <c r="M95" s="444">
        <v>52.2</v>
      </c>
      <c r="N95" s="444">
        <v>68.85</v>
      </c>
      <c r="O95" s="444">
        <v>11.6</v>
      </c>
      <c r="P95" s="444">
        <v>15.3</v>
      </c>
    </row>
    <row r="96" spans="1:16" ht="38.25">
      <c r="A96" s="5"/>
      <c r="B96" s="29" t="s">
        <v>25</v>
      </c>
      <c r="C96" s="12"/>
      <c r="D96" s="12"/>
      <c r="E96" s="37">
        <f aca="true" t="shared" si="3" ref="E96:P96">E81+E82+E89+E93+E95</f>
        <v>472</v>
      </c>
      <c r="F96" s="450">
        <f t="shared" si="3"/>
        <v>622</v>
      </c>
      <c r="G96" s="450">
        <f t="shared" si="3"/>
        <v>18.25</v>
      </c>
      <c r="H96" s="450">
        <f t="shared" si="3"/>
        <v>26.47</v>
      </c>
      <c r="I96" s="450">
        <f t="shared" si="3"/>
        <v>18.78</v>
      </c>
      <c r="J96" s="450">
        <f t="shared" si="3"/>
        <v>28.560000000000002</v>
      </c>
      <c r="K96" s="450">
        <f t="shared" si="3"/>
        <v>69.52</v>
      </c>
      <c r="L96" s="450">
        <f t="shared" si="3"/>
        <v>115.63000000000001</v>
      </c>
      <c r="M96" s="450">
        <f t="shared" si="3"/>
        <v>522.2500000000001</v>
      </c>
      <c r="N96" s="450">
        <f t="shared" si="3"/>
        <v>833.48</v>
      </c>
      <c r="O96" s="450">
        <f t="shared" si="3"/>
        <v>14.82</v>
      </c>
      <c r="P96" s="450">
        <f t="shared" si="3"/>
        <v>19.03</v>
      </c>
    </row>
    <row r="97" spans="1:16" ht="38.25">
      <c r="A97" s="5"/>
      <c r="B97" s="41" t="s">
        <v>430</v>
      </c>
      <c r="C97" s="42"/>
      <c r="D97" s="42"/>
      <c r="E97" s="42"/>
      <c r="F97" s="42"/>
      <c r="G97" s="20"/>
      <c r="H97" s="477"/>
      <c r="I97" s="477"/>
      <c r="J97" s="477"/>
      <c r="K97" s="477"/>
      <c r="L97" s="477"/>
      <c r="M97" s="477"/>
      <c r="N97" s="477"/>
      <c r="O97" s="477"/>
      <c r="P97" s="477"/>
    </row>
    <row r="98" spans="1:16" ht="38.25">
      <c r="A98" s="5" t="s">
        <v>447</v>
      </c>
      <c r="B98" s="11" t="s">
        <v>431</v>
      </c>
      <c r="C98" s="440">
        <v>154</v>
      </c>
      <c r="D98" s="440">
        <v>154</v>
      </c>
      <c r="E98" s="424">
        <v>150</v>
      </c>
      <c r="F98" s="424">
        <v>150</v>
      </c>
      <c r="G98" s="444">
        <v>4.36</v>
      </c>
      <c r="H98" s="444">
        <v>4.36</v>
      </c>
      <c r="I98" s="444">
        <v>3.76</v>
      </c>
      <c r="J98" s="444">
        <v>3.76</v>
      </c>
      <c r="K98" s="444">
        <v>6</v>
      </c>
      <c r="L98" s="444">
        <v>6</v>
      </c>
      <c r="M98" s="444">
        <v>79.5</v>
      </c>
      <c r="N98" s="444">
        <v>79.5</v>
      </c>
      <c r="O98" s="444">
        <v>1.06</v>
      </c>
      <c r="P98" s="444">
        <v>1.06</v>
      </c>
    </row>
    <row r="99" spans="1:16" ht="38.25">
      <c r="A99" s="5"/>
      <c r="B99" s="11" t="s">
        <v>25</v>
      </c>
      <c r="C99" s="12"/>
      <c r="D99" s="12"/>
      <c r="E99" s="37">
        <f>E98</f>
        <v>150</v>
      </c>
      <c r="F99" s="37">
        <f aca="true" t="shared" si="4" ref="F99:P99">F98</f>
        <v>150</v>
      </c>
      <c r="G99" s="37">
        <f t="shared" si="4"/>
        <v>4.36</v>
      </c>
      <c r="H99" s="37">
        <f t="shared" si="4"/>
        <v>4.36</v>
      </c>
      <c r="I99" s="37">
        <f t="shared" si="4"/>
        <v>3.76</v>
      </c>
      <c r="J99" s="37">
        <f t="shared" si="4"/>
        <v>3.76</v>
      </c>
      <c r="K99" s="37">
        <f t="shared" si="4"/>
        <v>6</v>
      </c>
      <c r="L99" s="37">
        <f t="shared" si="4"/>
        <v>6</v>
      </c>
      <c r="M99" s="37">
        <f t="shared" si="4"/>
        <v>79.5</v>
      </c>
      <c r="N99" s="37">
        <f t="shared" si="4"/>
        <v>79.5</v>
      </c>
      <c r="O99" s="37">
        <f t="shared" si="4"/>
        <v>1.06</v>
      </c>
      <c r="P99" s="37">
        <f t="shared" si="4"/>
        <v>1.06</v>
      </c>
    </row>
    <row r="100" spans="1:16" ht="38.25">
      <c r="A100" s="5"/>
      <c r="B100" s="26" t="s">
        <v>30</v>
      </c>
      <c r="C100" s="17"/>
      <c r="D100" s="17"/>
      <c r="E100" s="17"/>
      <c r="F100" s="21"/>
      <c r="G100" s="14"/>
      <c r="H100" s="14"/>
      <c r="I100" s="14"/>
      <c r="J100" s="14"/>
      <c r="K100" s="14"/>
      <c r="L100" s="14"/>
      <c r="M100" s="14"/>
      <c r="N100" s="14"/>
      <c r="O100" s="14"/>
      <c r="P100" s="14"/>
    </row>
    <row r="101" spans="1:16" ht="38.25">
      <c r="A101" s="5"/>
      <c r="B101" s="16" t="s">
        <v>33</v>
      </c>
      <c r="C101" s="17">
        <v>4</v>
      </c>
      <c r="D101" s="17">
        <v>6</v>
      </c>
      <c r="E101" s="17">
        <v>4</v>
      </c>
      <c r="F101" s="17">
        <v>6</v>
      </c>
      <c r="G101" s="14"/>
      <c r="H101" s="14"/>
      <c r="I101" s="14"/>
      <c r="J101" s="14"/>
      <c r="K101" s="14"/>
      <c r="L101" s="14"/>
      <c r="M101" s="14"/>
      <c r="N101" s="14"/>
      <c r="O101" s="14"/>
      <c r="P101" s="14"/>
    </row>
    <row r="102" spans="1:16" ht="38.25">
      <c r="A102" s="5"/>
      <c r="B102" s="45" t="s">
        <v>34</v>
      </c>
      <c r="C102" s="35"/>
      <c r="D102" s="35"/>
      <c r="E102" s="46">
        <f aca="true" t="shared" si="5" ref="E102:P102">E15+E18+E79+E96+E99</f>
        <v>1659</v>
      </c>
      <c r="F102" s="46">
        <f t="shared" si="5"/>
        <v>2058</v>
      </c>
      <c r="G102" s="46">
        <f t="shared" si="5"/>
        <v>47.35</v>
      </c>
      <c r="H102" s="46">
        <f t="shared" si="5"/>
        <v>61.59</v>
      </c>
      <c r="I102" s="46">
        <f t="shared" si="5"/>
        <v>52.43</v>
      </c>
      <c r="J102" s="46">
        <f t="shared" si="5"/>
        <v>83.28000000000002</v>
      </c>
      <c r="K102" s="46">
        <f t="shared" si="5"/>
        <v>213.33999999999997</v>
      </c>
      <c r="L102" s="46">
        <f t="shared" si="5"/>
        <v>300.74</v>
      </c>
      <c r="M102" s="46">
        <f t="shared" si="5"/>
        <v>1514.8500000000001</v>
      </c>
      <c r="N102" s="46">
        <f t="shared" si="5"/>
        <v>2070.54</v>
      </c>
      <c r="O102" s="46">
        <f t="shared" si="5"/>
        <v>40.150000000000006</v>
      </c>
      <c r="P102" s="46">
        <f t="shared" si="5"/>
        <v>50.480000000000004</v>
      </c>
    </row>
    <row r="135" spans="1:6" ht="38.25">
      <c r="A135" s="2"/>
      <c r="B135" s="2"/>
      <c r="C135" s="2"/>
      <c r="D135" s="2"/>
      <c r="E135" s="2"/>
      <c r="F135" s="2"/>
    </row>
  </sheetData>
  <sheetProtection/>
  <mergeCells count="11">
    <mergeCell ref="M1:N2"/>
    <mergeCell ref="A1:A3"/>
    <mergeCell ref="C1:D2"/>
    <mergeCell ref="G3:H3"/>
    <mergeCell ref="I3:J3"/>
    <mergeCell ref="K3:L3"/>
    <mergeCell ref="O1:P2"/>
    <mergeCell ref="O3:P3"/>
    <mergeCell ref="B1:B3"/>
    <mergeCell ref="E1:F2"/>
    <mergeCell ref="G1:L2"/>
  </mergeCells>
  <printOptions/>
  <pageMargins left="0" right="0" top="0" bottom="0" header="0" footer="0"/>
  <pageSetup horizontalDpi="600" verticalDpi="600" orientation="landscape" paperSize="9" scale="37" r:id="rId1"/>
  <rowBreaks count="1" manualBreakCount="1">
    <brk id="38" max="1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P130"/>
  <sheetViews>
    <sheetView view="pageBreakPreview" zoomScale="40" zoomScaleSheetLayoutView="40" zoomScalePageLayoutView="0" workbookViewId="0" topLeftCell="A1">
      <selection activeCell="B1" sqref="B1:B3"/>
    </sheetView>
  </sheetViews>
  <sheetFormatPr defaultColWidth="9.140625" defaultRowHeight="15"/>
  <cols>
    <col min="1" max="1" width="33.8515625" style="49" bestFit="1" customWidth="1"/>
    <col min="2" max="2" width="97.421875" style="99" customWidth="1"/>
    <col min="3" max="3" width="21.8515625" style="2" bestFit="1" customWidth="1"/>
    <col min="4" max="4" width="20.140625" style="2" bestFit="1" customWidth="1"/>
    <col min="5" max="6" width="23.57421875" style="128" bestFit="1" customWidth="1"/>
    <col min="7" max="10" width="16.7109375" style="2" bestFit="1" customWidth="1"/>
    <col min="11" max="12" width="20.140625" style="2" bestFit="1" customWidth="1"/>
    <col min="13" max="14" width="23.57421875" style="2" bestFit="1" customWidth="1"/>
    <col min="15" max="16" width="16.7109375" style="2" bestFit="1" customWidth="1"/>
    <col min="17" max="16384" width="9.140625" style="2" customWidth="1"/>
  </cols>
  <sheetData>
    <row r="1" spans="1:16" ht="38.25" customHeight="1">
      <c r="A1" s="526" t="s">
        <v>104</v>
      </c>
      <c r="B1" s="527" t="s">
        <v>583</v>
      </c>
      <c r="C1" s="526" t="s">
        <v>486</v>
      </c>
      <c r="D1" s="530"/>
      <c r="E1" s="526" t="s">
        <v>486</v>
      </c>
      <c r="F1" s="530"/>
      <c r="G1" s="525" t="s">
        <v>0</v>
      </c>
      <c r="H1" s="525"/>
      <c r="I1" s="525"/>
      <c r="J1" s="525"/>
      <c r="K1" s="525"/>
      <c r="L1" s="525"/>
      <c r="M1" s="526" t="s">
        <v>490</v>
      </c>
      <c r="N1" s="530"/>
      <c r="O1" s="526" t="s">
        <v>351</v>
      </c>
      <c r="P1" s="526"/>
    </row>
    <row r="2" spans="1:16" ht="38.25">
      <c r="A2" s="526"/>
      <c r="B2" s="528"/>
      <c r="C2" s="530"/>
      <c r="D2" s="530"/>
      <c r="E2" s="530"/>
      <c r="F2" s="530"/>
      <c r="G2" s="525"/>
      <c r="H2" s="525"/>
      <c r="I2" s="525"/>
      <c r="J2" s="525"/>
      <c r="K2" s="525"/>
      <c r="L2" s="525"/>
      <c r="M2" s="530"/>
      <c r="N2" s="530"/>
      <c r="O2" s="526"/>
      <c r="P2" s="526"/>
    </row>
    <row r="3" spans="1:16" ht="77.25" customHeight="1">
      <c r="A3" s="526"/>
      <c r="B3" s="529"/>
      <c r="C3" s="50" t="s">
        <v>1</v>
      </c>
      <c r="D3" s="50" t="s">
        <v>2</v>
      </c>
      <c r="E3" s="50" t="s">
        <v>1</v>
      </c>
      <c r="F3" s="50" t="s">
        <v>2</v>
      </c>
      <c r="G3" s="526" t="s">
        <v>352</v>
      </c>
      <c r="H3" s="526"/>
      <c r="I3" s="526" t="s">
        <v>4</v>
      </c>
      <c r="J3" s="525"/>
      <c r="K3" s="525" t="s">
        <v>3</v>
      </c>
      <c r="L3" s="525"/>
      <c r="M3" s="50"/>
      <c r="N3" s="50"/>
      <c r="O3" s="525" t="s">
        <v>5</v>
      </c>
      <c r="P3" s="525"/>
    </row>
    <row r="4" spans="1:16" ht="39" customHeight="1">
      <c r="A4" s="5"/>
      <c r="B4" s="89" t="s">
        <v>6</v>
      </c>
      <c r="C4" s="5" t="s">
        <v>322</v>
      </c>
      <c r="D4" s="5" t="s">
        <v>323</v>
      </c>
      <c r="E4" s="5" t="s">
        <v>324</v>
      </c>
      <c r="F4" s="7" t="s">
        <v>324</v>
      </c>
      <c r="G4" s="7" t="s">
        <v>1</v>
      </c>
      <c r="H4" s="8" t="s">
        <v>2</v>
      </c>
      <c r="I4" s="7" t="s">
        <v>1</v>
      </c>
      <c r="J4" s="8" t="s">
        <v>2</v>
      </c>
      <c r="K4" s="7" t="s">
        <v>1</v>
      </c>
      <c r="L4" s="8" t="s">
        <v>2</v>
      </c>
      <c r="M4" s="7" t="s">
        <v>1</v>
      </c>
      <c r="N4" s="8" t="s">
        <v>2</v>
      </c>
      <c r="O4" s="7" t="s">
        <v>1</v>
      </c>
      <c r="P4" s="8" t="s">
        <v>2</v>
      </c>
    </row>
    <row r="5" spans="1:16" ht="38.25">
      <c r="A5" s="10" t="s">
        <v>298</v>
      </c>
      <c r="B5" s="29" t="s">
        <v>462</v>
      </c>
      <c r="C5" s="12"/>
      <c r="D5" s="12"/>
      <c r="E5" s="13">
        <v>150</v>
      </c>
      <c r="F5" s="13">
        <v>200</v>
      </c>
      <c r="G5" s="14">
        <v>4.95</v>
      </c>
      <c r="H5" s="14">
        <v>7.23</v>
      </c>
      <c r="I5" s="14">
        <v>5.26</v>
      </c>
      <c r="J5" s="14">
        <v>7.42</v>
      </c>
      <c r="K5" s="14">
        <v>19.94</v>
      </c>
      <c r="L5" s="14">
        <v>30.27</v>
      </c>
      <c r="M5" s="14">
        <v>147</v>
      </c>
      <c r="N5" s="14">
        <v>216</v>
      </c>
      <c r="O5" s="14">
        <v>1.3</v>
      </c>
      <c r="P5" s="14">
        <v>1.73</v>
      </c>
    </row>
    <row r="6" spans="1:16" ht="38.25">
      <c r="A6" s="5"/>
      <c r="B6" s="26" t="s">
        <v>39</v>
      </c>
      <c r="C6" s="17">
        <v>19</v>
      </c>
      <c r="D6" s="17">
        <v>31</v>
      </c>
      <c r="E6" s="17">
        <v>19</v>
      </c>
      <c r="F6" s="17">
        <v>31</v>
      </c>
      <c r="G6" s="129"/>
      <c r="H6" s="21"/>
      <c r="I6" s="129"/>
      <c r="J6" s="21"/>
      <c r="K6" s="129"/>
      <c r="L6" s="21"/>
      <c r="M6" s="129"/>
      <c r="N6" s="21"/>
      <c r="O6" s="129"/>
      <c r="P6" s="21"/>
    </row>
    <row r="7" spans="1:16" ht="38.25">
      <c r="A7" s="5"/>
      <c r="B7" s="26" t="s">
        <v>13</v>
      </c>
      <c r="C7" s="101">
        <v>2.5</v>
      </c>
      <c r="D7" s="101">
        <v>3</v>
      </c>
      <c r="E7" s="93">
        <v>2.5</v>
      </c>
      <c r="F7" s="93">
        <v>3</v>
      </c>
      <c r="G7" s="129"/>
      <c r="H7" s="129"/>
      <c r="I7" s="129"/>
      <c r="J7" s="129"/>
      <c r="K7" s="129"/>
      <c r="L7" s="129"/>
      <c r="M7" s="129"/>
      <c r="N7" s="129"/>
      <c r="O7" s="129"/>
      <c r="P7" s="129"/>
    </row>
    <row r="8" spans="1:16" ht="38.25">
      <c r="A8" s="5"/>
      <c r="B8" s="26" t="s">
        <v>27</v>
      </c>
      <c r="C8" s="17">
        <v>100</v>
      </c>
      <c r="D8" s="17">
        <v>133</v>
      </c>
      <c r="E8" s="17">
        <v>100</v>
      </c>
      <c r="F8" s="17">
        <v>133</v>
      </c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ht="39" customHeight="1">
      <c r="A9" s="5"/>
      <c r="B9" s="26" t="s">
        <v>70</v>
      </c>
      <c r="C9" s="17">
        <v>3</v>
      </c>
      <c r="D9" s="17">
        <v>4</v>
      </c>
      <c r="E9" s="17">
        <v>3</v>
      </c>
      <c r="F9" s="17">
        <v>4</v>
      </c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ht="76.5">
      <c r="A10" s="10" t="s">
        <v>299</v>
      </c>
      <c r="B10" s="29" t="s">
        <v>46</v>
      </c>
      <c r="C10" s="12"/>
      <c r="D10" s="12"/>
      <c r="E10" s="13">
        <v>180</v>
      </c>
      <c r="F10" s="13">
        <v>200</v>
      </c>
      <c r="G10" s="441">
        <v>2.4</v>
      </c>
      <c r="H10" s="441">
        <v>3.26</v>
      </c>
      <c r="I10" s="441">
        <v>3.52</v>
      </c>
      <c r="J10" s="441">
        <v>4.4</v>
      </c>
      <c r="K10" s="441">
        <v>15.02</v>
      </c>
      <c r="L10" s="441">
        <v>18.29</v>
      </c>
      <c r="M10" s="441">
        <v>101.36</v>
      </c>
      <c r="N10" s="441">
        <v>125.8</v>
      </c>
      <c r="O10" s="441">
        <v>1.31</v>
      </c>
      <c r="P10" s="441">
        <v>1.65</v>
      </c>
    </row>
    <row r="11" spans="1:16" ht="38.25">
      <c r="A11" s="5"/>
      <c r="B11" s="26" t="s">
        <v>27</v>
      </c>
      <c r="C11" s="443">
        <v>101</v>
      </c>
      <c r="D11" s="443">
        <v>127</v>
      </c>
      <c r="E11" s="443">
        <v>101</v>
      </c>
      <c r="F11" s="443">
        <v>127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38.25">
      <c r="A12" s="5"/>
      <c r="B12" s="26" t="s">
        <v>47</v>
      </c>
      <c r="C12" s="17">
        <v>2.86</v>
      </c>
      <c r="D12" s="17">
        <v>3.43</v>
      </c>
      <c r="E12" s="17">
        <v>2.86</v>
      </c>
      <c r="F12" s="17">
        <v>3.43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38.25">
      <c r="A13" s="5"/>
      <c r="B13" s="26" t="s">
        <v>24</v>
      </c>
      <c r="C13" s="17">
        <v>10</v>
      </c>
      <c r="D13" s="17">
        <v>12</v>
      </c>
      <c r="E13" s="17">
        <v>10</v>
      </c>
      <c r="F13" s="17">
        <v>12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39" customHeight="1">
      <c r="A14" s="10" t="s">
        <v>300</v>
      </c>
      <c r="B14" s="11" t="s">
        <v>475</v>
      </c>
      <c r="C14" s="12"/>
      <c r="D14" s="12"/>
      <c r="E14" s="18">
        <v>38</v>
      </c>
      <c r="F14" s="18">
        <v>55</v>
      </c>
      <c r="G14" s="456">
        <v>3.72</v>
      </c>
      <c r="H14" s="456">
        <v>5.58</v>
      </c>
      <c r="I14" s="456">
        <v>1.58</v>
      </c>
      <c r="J14" s="456">
        <v>2.83</v>
      </c>
      <c r="K14" s="456">
        <v>17.47</v>
      </c>
      <c r="L14" s="456">
        <v>23.62</v>
      </c>
      <c r="M14" s="456">
        <v>99</v>
      </c>
      <c r="N14" s="456">
        <v>143</v>
      </c>
      <c r="O14" s="456">
        <v>0.03</v>
      </c>
      <c r="P14" s="456">
        <v>0.06</v>
      </c>
    </row>
    <row r="15" spans="1:16" ht="38.25">
      <c r="A15" s="10"/>
      <c r="B15" s="16" t="s">
        <v>12</v>
      </c>
      <c r="C15" s="457">
        <v>6</v>
      </c>
      <c r="D15" s="457">
        <v>11.3</v>
      </c>
      <c r="E15" s="457">
        <v>5.6</v>
      </c>
      <c r="F15" s="457">
        <v>10.6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38.25">
      <c r="A16" s="10"/>
      <c r="B16" s="26" t="s">
        <v>14</v>
      </c>
      <c r="C16" s="457">
        <v>36</v>
      </c>
      <c r="D16" s="457">
        <v>50</v>
      </c>
      <c r="E16" s="457">
        <v>36</v>
      </c>
      <c r="F16" s="457">
        <v>50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38.25">
      <c r="A17" s="5"/>
      <c r="B17" s="89" t="s">
        <v>15</v>
      </c>
      <c r="C17" s="14"/>
      <c r="D17" s="14"/>
      <c r="E17" s="21"/>
      <c r="F17" s="21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38.25">
      <c r="A18" s="5"/>
      <c r="B18" s="29" t="s">
        <v>25</v>
      </c>
      <c r="C18" s="12"/>
      <c r="D18" s="12"/>
      <c r="E18" s="22">
        <f aca="true" t="shared" si="0" ref="E18:P18">E5+E10+E14</f>
        <v>368</v>
      </c>
      <c r="F18" s="22">
        <f t="shared" si="0"/>
        <v>455</v>
      </c>
      <c r="G18" s="22">
        <f t="shared" si="0"/>
        <v>11.07</v>
      </c>
      <c r="H18" s="22">
        <f t="shared" si="0"/>
        <v>16.07</v>
      </c>
      <c r="I18" s="22">
        <f t="shared" si="0"/>
        <v>10.36</v>
      </c>
      <c r="J18" s="22">
        <f t="shared" si="0"/>
        <v>14.65</v>
      </c>
      <c r="K18" s="22">
        <f t="shared" si="0"/>
        <v>52.43</v>
      </c>
      <c r="L18" s="22">
        <f t="shared" si="0"/>
        <v>72.18</v>
      </c>
      <c r="M18" s="22">
        <f t="shared" si="0"/>
        <v>347.36</v>
      </c>
      <c r="N18" s="22">
        <f t="shared" si="0"/>
        <v>484.8</v>
      </c>
      <c r="O18" s="22">
        <f t="shared" si="0"/>
        <v>2.64</v>
      </c>
      <c r="P18" s="22">
        <f t="shared" si="0"/>
        <v>3.44</v>
      </c>
    </row>
    <row r="19" spans="1:16" ht="38.25">
      <c r="A19" s="10" t="s">
        <v>301</v>
      </c>
      <c r="B19" s="23" t="s">
        <v>16</v>
      </c>
      <c r="C19" s="24">
        <v>125</v>
      </c>
      <c r="D19" s="24">
        <v>125</v>
      </c>
      <c r="E19" s="426">
        <v>125</v>
      </c>
      <c r="F19" s="426">
        <v>125</v>
      </c>
      <c r="G19" s="441">
        <v>0.13</v>
      </c>
      <c r="H19" s="441">
        <v>0.13</v>
      </c>
      <c r="I19" s="441">
        <v>0</v>
      </c>
      <c r="J19" s="441">
        <v>0</v>
      </c>
      <c r="K19" s="441">
        <v>11.38</v>
      </c>
      <c r="L19" s="441">
        <v>11.38</v>
      </c>
      <c r="M19" s="441">
        <v>46.25</v>
      </c>
      <c r="N19" s="441">
        <v>46.25</v>
      </c>
      <c r="O19" s="441">
        <v>2.5</v>
      </c>
      <c r="P19" s="441">
        <v>2.5</v>
      </c>
    </row>
    <row r="20" spans="1:16" ht="38.25">
      <c r="A20" s="5"/>
      <c r="B20" s="29" t="s">
        <v>25</v>
      </c>
      <c r="C20" s="12"/>
      <c r="D20" s="12"/>
      <c r="E20" s="22">
        <f>E19</f>
        <v>125</v>
      </c>
      <c r="F20" s="22">
        <f aca="true" t="shared" si="1" ref="F20:P20">F19</f>
        <v>125</v>
      </c>
      <c r="G20" s="22">
        <f t="shared" si="1"/>
        <v>0.13</v>
      </c>
      <c r="H20" s="22">
        <f t="shared" si="1"/>
        <v>0.13</v>
      </c>
      <c r="I20" s="22">
        <f t="shared" si="1"/>
        <v>0</v>
      </c>
      <c r="J20" s="22">
        <f t="shared" si="1"/>
        <v>0</v>
      </c>
      <c r="K20" s="22">
        <f t="shared" si="1"/>
        <v>11.38</v>
      </c>
      <c r="L20" s="22">
        <f t="shared" si="1"/>
        <v>11.38</v>
      </c>
      <c r="M20" s="22">
        <f t="shared" si="1"/>
        <v>46.25</v>
      </c>
      <c r="N20" s="22">
        <f t="shared" si="1"/>
        <v>46.25</v>
      </c>
      <c r="O20" s="22">
        <f t="shared" si="1"/>
        <v>2.5</v>
      </c>
      <c r="P20" s="22">
        <f t="shared" si="1"/>
        <v>2.5</v>
      </c>
    </row>
    <row r="21" spans="1:16" ht="38.25">
      <c r="A21" s="5"/>
      <c r="B21" s="89" t="s">
        <v>17</v>
      </c>
      <c r="C21" s="14"/>
      <c r="D21" s="14"/>
      <c r="E21" s="21"/>
      <c r="F21" s="21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76.5">
      <c r="A22" s="438" t="s">
        <v>555</v>
      </c>
      <c r="B22" s="439" t="s">
        <v>556</v>
      </c>
      <c r="C22" s="54"/>
      <c r="D22" s="54"/>
      <c r="E22" s="55">
        <v>45</v>
      </c>
      <c r="F22" s="55">
        <v>60</v>
      </c>
      <c r="G22" s="61">
        <v>0.52</v>
      </c>
      <c r="H22" s="61">
        <v>0.69</v>
      </c>
      <c r="I22" s="61">
        <v>2.33</v>
      </c>
      <c r="J22" s="61">
        <v>3.11</v>
      </c>
      <c r="K22" s="61">
        <v>1.61</v>
      </c>
      <c r="L22" s="61">
        <v>2.15</v>
      </c>
      <c r="M22" s="61">
        <v>30.76</v>
      </c>
      <c r="N22" s="61">
        <v>41</v>
      </c>
      <c r="O22" s="61">
        <v>6.9</v>
      </c>
      <c r="P22" s="61">
        <v>9.3</v>
      </c>
    </row>
    <row r="23" spans="1:16" ht="38.25">
      <c r="A23" s="5"/>
      <c r="B23" s="16" t="s">
        <v>94</v>
      </c>
      <c r="C23" s="57">
        <v>2</v>
      </c>
      <c r="D23" s="57">
        <v>3</v>
      </c>
      <c r="E23" s="57">
        <v>2</v>
      </c>
      <c r="F23" s="57">
        <v>3</v>
      </c>
      <c r="G23" s="61"/>
      <c r="H23" s="61"/>
      <c r="I23" s="61"/>
      <c r="J23" s="61"/>
      <c r="K23" s="61"/>
      <c r="L23" s="61"/>
      <c r="M23" s="61"/>
      <c r="N23" s="61"/>
      <c r="O23" s="61"/>
      <c r="P23" s="61"/>
    </row>
    <row r="24" spans="1:16" s="435" customFormat="1" ht="38.25">
      <c r="A24" s="474"/>
      <c r="B24" s="442" t="s">
        <v>549</v>
      </c>
      <c r="C24" s="457">
        <v>42</v>
      </c>
      <c r="D24" s="457">
        <v>55</v>
      </c>
      <c r="E24" s="457">
        <v>35</v>
      </c>
      <c r="F24" s="457">
        <v>46</v>
      </c>
      <c r="G24" s="458"/>
      <c r="H24" s="458"/>
      <c r="I24" s="458"/>
      <c r="J24" s="458"/>
      <c r="K24" s="458"/>
      <c r="L24" s="458"/>
      <c r="M24" s="458"/>
      <c r="N24" s="458"/>
      <c r="O24" s="458"/>
      <c r="P24" s="458"/>
    </row>
    <row r="25" spans="1:16" s="435" customFormat="1" ht="38.25">
      <c r="A25" s="474"/>
      <c r="B25" s="442" t="s">
        <v>544</v>
      </c>
      <c r="C25" s="457">
        <v>10</v>
      </c>
      <c r="D25" s="457">
        <v>12</v>
      </c>
      <c r="E25" s="457">
        <v>8</v>
      </c>
      <c r="F25" s="457">
        <v>10</v>
      </c>
      <c r="G25" s="458"/>
      <c r="H25" s="458"/>
      <c r="I25" s="458"/>
      <c r="J25" s="458"/>
      <c r="K25" s="458"/>
      <c r="L25" s="458"/>
      <c r="M25" s="458"/>
      <c r="N25" s="458"/>
      <c r="O25" s="458"/>
      <c r="P25" s="458"/>
    </row>
    <row r="26" spans="1:16" s="435" customFormat="1" ht="38.25">
      <c r="A26" s="474"/>
      <c r="B26" s="442" t="s">
        <v>545</v>
      </c>
      <c r="C26" s="457">
        <v>2</v>
      </c>
      <c r="D26" s="457">
        <v>3</v>
      </c>
      <c r="E26" s="457">
        <v>1</v>
      </c>
      <c r="F26" s="457">
        <v>2</v>
      </c>
      <c r="G26" s="458"/>
      <c r="H26" s="458"/>
      <c r="I26" s="458"/>
      <c r="J26" s="458"/>
      <c r="K26" s="458"/>
      <c r="L26" s="458"/>
      <c r="M26" s="458"/>
      <c r="N26" s="458"/>
      <c r="O26" s="458"/>
      <c r="P26" s="458"/>
    </row>
    <row r="27" spans="1:16" ht="38.25">
      <c r="A27" s="10" t="s">
        <v>302</v>
      </c>
      <c r="B27" s="478" t="s">
        <v>536</v>
      </c>
      <c r="C27" s="378"/>
      <c r="D27" s="378"/>
      <c r="E27" s="379">
        <v>150</v>
      </c>
      <c r="F27" s="379">
        <v>200</v>
      </c>
      <c r="G27" s="458">
        <v>4.4</v>
      </c>
      <c r="H27" s="458">
        <v>5.72</v>
      </c>
      <c r="I27" s="458">
        <v>4.33</v>
      </c>
      <c r="J27" s="458">
        <v>5.38</v>
      </c>
      <c r="K27" s="380">
        <v>10.72</v>
      </c>
      <c r="L27" s="380">
        <v>14.31</v>
      </c>
      <c r="M27" s="380">
        <v>118.45</v>
      </c>
      <c r="N27" s="456">
        <v>151.54</v>
      </c>
      <c r="O27" s="380">
        <v>0.45</v>
      </c>
      <c r="P27" s="380">
        <v>0.6</v>
      </c>
    </row>
    <row r="28" spans="1:16" s="435" customFormat="1" ht="38.25">
      <c r="A28" s="438"/>
      <c r="B28" s="432" t="s">
        <v>55</v>
      </c>
      <c r="C28" s="496">
        <v>13</v>
      </c>
      <c r="D28" s="496">
        <v>16</v>
      </c>
      <c r="E28" s="496">
        <v>11</v>
      </c>
      <c r="F28" s="496">
        <v>14</v>
      </c>
      <c r="G28" s="458"/>
      <c r="H28" s="458"/>
      <c r="I28" s="458"/>
      <c r="J28" s="458"/>
      <c r="K28" s="458"/>
      <c r="L28" s="458"/>
      <c r="M28" s="458"/>
      <c r="N28" s="458"/>
      <c r="O28" s="458"/>
      <c r="P28" s="458"/>
    </row>
    <row r="29" spans="1:16" ht="38.25">
      <c r="A29" s="10"/>
      <c r="B29" s="372" t="s">
        <v>429</v>
      </c>
      <c r="C29" s="386">
        <v>7</v>
      </c>
      <c r="D29" s="386">
        <v>10</v>
      </c>
      <c r="E29" s="381">
        <v>6</v>
      </c>
      <c r="F29" s="381">
        <v>8</v>
      </c>
      <c r="G29" s="381"/>
      <c r="H29" s="457"/>
      <c r="I29" s="457"/>
      <c r="J29" s="457"/>
      <c r="K29" s="457"/>
      <c r="L29" s="457"/>
      <c r="M29" s="457"/>
      <c r="N29" s="457"/>
      <c r="O29" s="457"/>
      <c r="P29" s="457"/>
    </row>
    <row r="30" spans="1:16" ht="38.25">
      <c r="A30" s="10"/>
      <c r="B30" s="372" t="s">
        <v>334</v>
      </c>
      <c r="C30" s="386">
        <v>6</v>
      </c>
      <c r="D30" s="386">
        <v>8</v>
      </c>
      <c r="E30" s="381">
        <v>6</v>
      </c>
      <c r="F30" s="381">
        <v>8</v>
      </c>
      <c r="G30" s="381"/>
      <c r="H30" s="381"/>
      <c r="I30" s="381"/>
      <c r="J30" s="381"/>
      <c r="K30" s="381"/>
      <c r="L30" s="381"/>
      <c r="M30" s="381"/>
      <c r="N30" s="381"/>
      <c r="O30" s="381"/>
      <c r="P30" s="381"/>
    </row>
    <row r="31" spans="1:16" ht="38.25" customHeight="1">
      <c r="A31" s="10"/>
      <c r="B31" s="373" t="s">
        <v>426</v>
      </c>
      <c r="C31" s="381">
        <v>7.5</v>
      </c>
      <c r="D31" s="381">
        <v>10</v>
      </c>
      <c r="E31" s="385">
        <v>6</v>
      </c>
      <c r="F31" s="385">
        <v>8</v>
      </c>
      <c r="G31" s="381"/>
      <c r="H31" s="380"/>
      <c r="I31" s="380"/>
      <c r="J31" s="380"/>
      <c r="K31" s="380"/>
      <c r="L31" s="380"/>
      <c r="M31" s="380"/>
      <c r="N31" s="380"/>
      <c r="O31" s="380"/>
      <c r="P31" s="380"/>
    </row>
    <row r="32" spans="1:16" ht="38.25">
      <c r="A32" s="10"/>
      <c r="B32" s="373" t="s">
        <v>427</v>
      </c>
      <c r="C32" s="381">
        <v>8</v>
      </c>
      <c r="D32" s="381">
        <v>11</v>
      </c>
      <c r="E32" s="461">
        <v>6</v>
      </c>
      <c r="F32" s="461">
        <v>8</v>
      </c>
      <c r="G32" s="381"/>
      <c r="H32" s="380"/>
      <c r="I32" s="380"/>
      <c r="J32" s="380"/>
      <c r="K32" s="380"/>
      <c r="L32" s="380"/>
      <c r="M32" s="380"/>
      <c r="N32" s="380"/>
      <c r="O32" s="380"/>
      <c r="P32" s="380"/>
    </row>
    <row r="33" spans="1:16" ht="38.25">
      <c r="A33" s="10"/>
      <c r="B33" s="373" t="s">
        <v>333</v>
      </c>
      <c r="C33" s="381">
        <v>6</v>
      </c>
      <c r="D33" s="381">
        <v>8</v>
      </c>
      <c r="E33" s="461">
        <v>6</v>
      </c>
      <c r="F33" s="461">
        <v>8</v>
      </c>
      <c r="G33" s="381"/>
      <c r="H33" s="380"/>
      <c r="I33" s="380"/>
      <c r="J33" s="380"/>
      <c r="K33" s="380"/>
      <c r="L33" s="380"/>
      <c r="M33" s="380"/>
      <c r="N33" s="380"/>
      <c r="O33" s="380"/>
      <c r="P33" s="380"/>
    </row>
    <row r="34" spans="1:16" ht="51.75" customHeight="1">
      <c r="A34" s="5"/>
      <c r="B34" s="372" t="s">
        <v>13</v>
      </c>
      <c r="C34" s="443">
        <v>4.5</v>
      </c>
      <c r="D34" s="443">
        <v>5</v>
      </c>
      <c r="E34" s="443">
        <v>4.5</v>
      </c>
      <c r="F34" s="443">
        <v>5</v>
      </c>
      <c r="G34" s="381"/>
      <c r="H34" s="380"/>
      <c r="I34" s="380"/>
      <c r="J34" s="380"/>
      <c r="K34" s="380"/>
      <c r="L34" s="380"/>
      <c r="M34" s="380"/>
      <c r="N34" s="380"/>
      <c r="O34" s="380"/>
      <c r="P34" s="380"/>
    </row>
    <row r="35" spans="1:16" ht="38.25">
      <c r="A35" s="5"/>
      <c r="B35" s="372" t="s">
        <v>23</v>
      </c>
      <c r="C35" s="381">
        <v>11.7</v>
      </c>
      <c r="D35" s="381">
        <v>16</v>
      </c>
      <c r="E35" s="381">
        <v>11.7</v>
      </c>
      <c r="F35" s="381">
        <v>16</v>
      </c>
      <c r="G35" s="381"/>
      <c r="H35" s="380"/>
      <c r="I35" s="380"/>
      <c r="J35" s="380"/>
      <c r="K35" s="380"/>
      <c r="L35" s="380"/>
      <c r="M35" s="380"/>
      <c r="N35" s="380"/>
      <c r="O35" s="380"/>
      <c r="P35" s="380"/>
    </row>
    <row r="36" spans="1:16" ht="38.25">
      <c r="A36" s="5"/>
      <c r="B36" s="372" t="s">
        <v>62</v>
      </c>
      <c r="C36" s="381">
        <v>4</v>
      </c>
      <c r="D36" s="381">
        <v>5</v>
      </c>
      <c r="E36" s="381">
        <v>4</v>
      </c>
      <c r="F36" s="381">
        <v>5</v>
      </c>
      <c r="G36" s="381"/>
      <c r="H36" s="380"/>
      <c r="I36" s="380"/>
      <c r="J36" s="380"/>
      <c r="K36" s="380"/>
      <c r="L36" s="380"/>
      <c r="M36" s="380"/>
      <c r="N36" s="380"/>
      <c r="O36" s="380"/>
      <c r="P36" s="380"/>
    </row>
    <row r="37" spans="1:16" ht="39" customHeight="1">
      <c r="A37" s="10" t="s">
        <v>303</v>
      </c>
      <c r="B37" s="29" t="s">
        <v>478</v>
      </c>
      <c r="C37" s="12"/>
      <c r="D37" s="12"/>
      <c r="E37" s="424">
        <v>40</v>
      </c>
      <c r="F37" s="424">
        <v>50</v>
      </c>
      <c r="G37" s="492">
        <v>7.86</v>
      </c>
      <c r="H37" s="492">
        <v>9.83</v>
      </c>
      <c r="I37" s="492">
        <v>7.25</v>
      </c>
      <c r="J37" s="492">
        <v>9.06</v>
      </c>
      <c r="K37" s="492">
        <v>3.83</v>
      </c>
      <c r="L37" s="492">
        <v>4.75</v>
      </c>
      <c r="M37" s="492">
        <v>81.74</v>
      </c>
      <c r="N37" s="492">
        <v>102.68</v>
      </c>
      <c r="O37" s="492">
        <v>0.65</v>
      </c>
      <c r="P37" s="492">
        <v>0.76</v>
      </c>
    </row>
    <row r="38" spans="1:16" ht="38.25">
      <c r="A38" s="5"/>
      <c r="B38" s="447" t="s">
        <v>507</v>
      </c>
      <c r="C38" s="12"/>
      <c r="D38" s="12"/>
      <c r="E38" s="13">
        <v>95</v>
      </c>
      <c r="F38" s="13">
        <v>105</v>
      </c>
      <c r="G38" s="14">
        <v>2.99</v>
      </c>
      <c r="H38" s="14">
        <v>3.3</v>
      </c>
      <c r="I38" s="14">
        <v>6.3</v>
      </c>
      <c r="J38" s="14">
        <v>6.96</v>
      </c>
      <c r="K38" s="14">
        <v>10.34</v>
      </c>
      <c r="L38" s="14">
        <v>11.43</v>
      </c>
      <c r="M38" s="14">
        <v>115</v>
      </c>
      <c r="N38" s="14">
        <v>127.11</v>
      </c>
      <c r="O38" s="14">
        <v>9.44</v>
      </c>
      <c r="P38" s="14">
        <v>10.43</v>
      </c>
    </row>
    <row r="39" spans="1:16" ht="38.25">
      <c r="A39" s="5"/>
      <c r="B39" s="29" t="s">
        <v>483</v>
      </c>
      <c r="C39" s="12"/>
      <c r="D39" s="12"/>
      <c r="E39" s="13">
        <v>15</v>
      </c>
      <c r="F39" s="13">
        <v>20</v>
      </c>
      <c r="G39" s="105">
        <v>0.64</v>
      </c>
      <c r="H39" s="105">
        <v>0.66</v>
      </c>
      <c r="I39" s="105">
        <v>1.16</v>
      </c>
      <c r="J39" s="105">
        <v>1.29</v>
      </c>
      <c r="K39" s="105">
        <v>2.11</v>
      </c>
      <c r="L39" s="105">
        <v>2.32</v>
      </c>
      <c r="M39" s="105">
        <v>19</v>
      </c>
      <c r="N39" s="105">
        <v>20</v>
      </c>
      <c r="O39" s="105">
        <v>0.13</v>
      </c>
      <c r="P39" s="105">
        <v>0.13</v>
      </c>
    </row>
    <row r="40" spans="1:16" ht="38.25">
      <c r="A40" s="5"/>
      <c r="B40" s="89" t="s">
        <v>55</v>
      </c>
      <c r="C40" s="496">
        <v>51</v>
      </c>
      <c r="D40" s="496">
        <v>61</v>
      </c>
      <c r="E40" s="496">
        <v>39</v>
      </c>
      <c r="F40" s="496">
        <v>54</v>
      </c>
      <c r="G40" s="14"/>
      <c r="H40" s="441"/>
      <c r="I40" s="441"/>
      <c r="J40" s="441"/>
      <c r="K40" s="441"/>
      <c r="L40" s="441"/>
      <c r="M40" s="441"/>
      <c r="N40" s="441"/>
      <c r="O40" s="441"/>
      <c r="P40" s="441"/>
    </row>
    <row r="41" spans="1:16" s="435" customFormat="1" ht="38.25">
      <c r="A41" s="474"/>
      <c r="B41" s="445" t="s">
        <v>338</v>
      </c>
      <c r="C41" s="457">
        <v>7</v>
      </c>
      <c r="D41" s="457">
        <v>8</v>
      </c>
      <c r="E41" s="457">
        <v>6</v>
      </c>
      <c r="F41" s="457">
        <v>7</v>
      </c>
      <c r="G41" s="492"/>
      <c r="H41" s="492"/>
      <c r="I41" s="492"/>
      <c r="J41" s="492"/>
      <c r="K41" s="492"/>
      <c r="L41" s="492"/>
      <c r="M41" s="492"/>
      <c r="N41" s="492"/>
      <c r="O41" s="492"/>
      <c r="P41" s="492"/>
    </row>
    <row r="42" spans="1:16" s="435" customFormat="1" ht="38.25">
      <c r="A42" s="474"/>
      <c r="B42" s="445" t="s">
        <v>334</v>
      </c>
      <c r="C42" s="457">
        <v>6</v>
      </c>
      <c r="D42" s="457">
        <v>7</v>
      </c>
      <c r="E42" s="457">
        <v>6</v>
      </c>
      <c r="F42" s="457">
        <v>7</v>
      </c>
      <c r="G42" s="492"/>
      <c r="H42" s="492"/>
      <c r="I42" s="492"/>
      <c r="J42" s="492"/>
      <c r="K42" s="492"/>
      <c r="L42" s="492"/>
      <c r="M42" s="492"/>
      <c r="N42" s="492"/>
      <c r="O42" s="492"/>
      <c r="P42" s="492"/>
    </row>
    <row r="43" spans="1:16" ht="38.25">
      <c r="A43" s="5"/>
      <c r="B43" s="89" t="s">
        <v>31</v>
      </c>
      <c r="C43" s="496">
        <v>5.5</v>
      </c>
      <c r="D43" s="496">
        <v>6.5</v>
      </c>
      <c r="E43" s="496">
        <v>5.5</v>
      </c>
      <c r="F43" s="496">
        <v>6.5</v>
      </c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1:16" ht="38.25">
      <c r="A44" s="5"/>
      <c r="B44" s="16" t="s">
        <v>92</v>
      </c>
      <c r="C44" s="17">
        <v>43</v>
      </c>
      <c r="D44" s="17">
        <v>48</v>
      </c>
      <c r="E44" s="17">
        <v>34</v>
      </c>
      <c r="F44" s="17">
        <v>38</v>
      </c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1:16" ht="38.25">
      <c r="A45" s="5"/>
      <c r="B45" s="26" t="s">
        <v>422</v>
      </c>
      <c r="C45" s="17">
        <v>36</v>
      </c>
      <c r="D45" s="17">
        <v>40</v>
      </c>
      <c r="E45" s="17">
        <v>34</v>
      </c>
      <c r="F45" s="17">
        <v>38</v>
      </c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spans="1:16" ht="38.25">
      <c r="A46" s="5"/>
      <c r="B46" s="33" t="s">
        <v>97</v>
      </c>
      <c r="C46" s="17">
        <v>49</v>
      </c>
      <c r="D46" s="17">
        <v>55</v>
      </c>
      <c r="E46" s="17">
        <v>37</v>
      </c>
      <c r="F46" s="17">
        <v>41</v>
      </c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7" spans="1:16" ht="38.25">
      <c r="A47" s="5"/>
      <c r="B47" s="33" t="s">
        <v>340</v>
      </c>
      <c r="C47" s="17">
        <v>53</v>
      </c>
      <c r="D47" s="17">
        <v>59</v>
      </c>
      <c r="E47" s="17">
        <v>37</v>
      </c>
      <c r="F47" s="17">
        <v>41</v>
      </c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1:16" ht="40.5" customHeight="1">
      <c r="A48" s="5"/>
      <c r="B48" s="33" t="s">
        <v>341</v>
      </c>
      <c r="C48" s="17">
        <v>57</v>
      </c>
      <c r="D48" s="17">
        <v>63</v>
      </c>
      <c r="E48" s="17">
        <v>37</v>
      </c>
      <c r="F48" s="17">
        <v>41</v>
      </c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1:16" ht="38.25">
      <c r="A49" s="5"/>
      <c r="B49" s="33" t="s">
        <v>342</v>
      </c>
      <c r="C49" s="17">
        <v>62</v>
      </c>
      <c r="D49" s="17">
        <v>68</v>
      </c>
      <c r="E49" s="17">
        <v>37</v>
      </c>
      <c r="F49" s="17">
        <v>41</v>
      </c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1:16" ht="38.25">
      <c r="A50" s="5"/>
      <c r="B50" s="26" t="s">
        <v>335</v>
      </c>
      <c r="C50" s="17">
        <v>37</v>
      </c>
      <c r="D50" s="17">
        <v>41</v>
      </c>
      <c r="E50" s="17">
        <v>37</v>
      </c>
      <c r="F50" s="17">
        <v>41</v>
      </c>
      <c r="G50" s="14"/>
      <c r="H50" s="14"/>
      <c r="I50" s="14"/>
      <c r="J50" s="14"/>
      <c r="K50" s="14"/>
      <c r="L50" s="14"/>
      <c r="M50" s="14"/>
      <c r="N50" s="14"/>
      <c r="O50" s="14"/>
      <c r="P50" s="14"/>
    </row>
    <row r="51" spans="1:16" ht="38.25">
      <c r="A51" s="5"/>
      <c r="B51" s="26" t="s">
        <v>429</v>
      </c>
      <c r="C51" s="17">
        <v>15</v>
      </c>
      <c r="D51" s="17">
        <v>17</v>
      </c>
      <c r="E51" s="17">
        <v>13</v>
      </c>
      <c r="F51" s="17">
        <v>14</v>
      </c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1:16" ht="38.25">
      <c r="A52" s="5"/>
      <c r="B52" s="26" t="s">
        <v>334</v>
      </c>
      <c r="C52" s="17">
        <v>13</v>
      </c>
      <c r="D52" s="17">
        <v>14</v>
      </c>
      <c r="E52" s="17">
        <v>13</v>
      </c>
      <c r="F52" s="17">
        <v>14</v>
      </c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spans="1:16" ht="45.75" customHeight="1">
      <c r="A53" s="5"/>
      <c r="B53" s="27" t="s">
        <v>426</v>
      </c>
      <c r="C53" s="17">
        <v>41</v>
      </c>
      <c r="D53" s="17">
        <v>45</v>
      </c>
      <c r="E53" s="17">
        <v>33</v>
      </c>
      <c r="F53" s="17">
        <v>36</v>
      </c>
      <c r="G53" s="14"/>
      <c r="H53" s="14"/>
      <c r="I53" s="14"/>
      <c r="J53" s="14"/>
      <c r="K53" s="14"/>
      <c r="L53" s="14"/>
      <c r="M53" s="14"/>
      <c r="N53" s="14"/>
      <c r="O53" s="14"/>
      <c r="P53" s="14"/>
    </row>
    <row r="54" spans="1:16" ht="38.25">
      <c r="A54" s="5"/>
      <c r="B54" s="27" t="s">
        <v>427</v>
      </c>
      <c r="C54" s="17">
        <v>44</v>
      </c>
      <c r="D54" s="17">
        <v>48</v>
      </c>
      <c r="E54" s="17">
        <v>33</v>
      </c>
      <c r="F54" s="17">
        <v>36</v>
      </c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1:16" ht="38.25">
      <c r="A55" s="5"/>
      <c r="B55" s="27" t="s">
        <v>333</v>
      </c>
      <c r="C55" s="17">
        <v>33</v>
      </c>
      <c r="D55" s="17">
        <v>36</v>
      </c>
      <c r="E55" s="17">
        <v>33</v>
      </c>
      <c r="F55" s="17">
        <v>36</v>
      </c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1:16" ht="38.25">
      <c r="A56" s="5"/>
      <c r="B56" s="26" t="s">
        <v>27</v>
      </c>
      <c r="C56" s="17">
        <v>23</v>
      </c>
      <c r="D56" s="17">
        <v>30</v>
      </c>
      <c r="E56" s="17">
        <v>23</v>
      </c>
      <c r="F56" s="17">
        <v>30</v>
      </c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1:16" ht="38.25">
      <c r="A57" s="10"/>
      <c r="B57" s="26" t="s">
        <v>28</v>
      </c>
      <c r="C57" s="17">
        <v>14</v>
      </c>
      <c r="D57" s="17">
        <v>17</v>
      </c>
      <c r="E57" s="17">
        <v>14</v>
      </c>
      <c r="F57" s="17">
        <v>17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</row>
    <row r="58" spans="1:16" ht="38.25">
      <c r="A58" s="5"/>
      <c r="B58" s="115" t="s">
        <v>88</v>
      </c>
      <c r="C58" s="28">
        <v>5.8</v>
      </c>
      <c r="D58" s="28">
        <v>8</v>
      </c>
      <c r="E58" s="28">
        <v>5.8</v>
      </c>
      <c r="F58" s="28">
        <v>8</v>
      </c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59" spans="1:16" ht="38.25">
      <c r="A59" s="5"/>
      <c r="B59" s="26" t="s">
        <v>13</v>
      </c>
      <c r="C59" s="17">
        <v>6.8</v>
      </c>
      <c r="D59" s="17">
        <v>10</v>
      </c>
      <c r="E59" s="17">
        <v>6.8</v>
      </c>
      <c r="F59" s="17">
        <v>10</v>
      </c>
      <c r="G59" s="14"/>
      <c r="H59" s="14"/>
      <c r="I59" s="14"/>
      <c r="J59" s="14"/>
      <c r="K59" s="14"/>
      <c r="L59" s="14"/>
      <c r="M59" s="14"/>
      <c r="N59" s="14"/>
      <c r="O59" s="14"/>
      <c r="P59" s="14"/>
    </row>
    <row r="60" spans="1:16" ht="38.25">
      <c r="A60" s="10" t="s">
        <v>304</v>
      </c>
      <c r="B60" s="185" t="s">
        <v>395</v>
      </c>
      <c r="C60" s="12"/>
      <c r="D60" s="12"/>
      <c r="E60" s="13">
        <v>150</v>
      </c>
      <c r="F60" s="13">
        <v>200</v>
      </c>
      <c r="G60" s="20">
        <v>0.06</v>
      </c>
      <c r="H60" s="20">
        <v>0.07</v>
      </c>
      <c r="I60" s="20">
        <v>0.04</v>
      </c>
      <c r="J60" s="20">
        <v>0.06</v>
      </c>
      <c r="K60" s="20">
        <v>9.52</v>
      </c>
      <c r="L60" s="20">
        <v>15.03</v>
      </c>
      <c r="M60" s="20">
        <v>39</v>
      </c>
      <c r="N60" s="20">
        <v>61</v>
      </c>
      <c r="O60" s="20">
        <v>0.75</v>
      </c>
      <c r="P60" s="20">
        <v>1</v>
      </c>
    </row>
    <row r="61" spans="1:16" ht="38.25">
      <c r="A61" s="5"/>
      <c r="B61" s="275" t="s">
        <v>527</v>
      </c>
      <c r="C61" s="17">
        <v>16</v>
      </c>
      <c r="D61" s="17">
        <v>22</v>
      </c>
      <c r="E61" s="17">
        <v>15</v>
      </c>
      <c r="F61" s="17">
        <v>20</v>
      </c>
      <c r="G61" s="14"/>
      <c r="H61" s="14"/>
      <c r="I61" s="14"/>
      <c r="J61" s="14"/>
      <c r="K61" s="14"/>
      <c r="L61" s="14"/>
      <c r="M61" s="14"/>
      <c r="N61" s="14"/>
      <c r="O61" s="14"/>
      <c r="P61" s="14"/>
    </row>
    <row r="62" spans="1:16" ht="38.25">
      <c r="A62" s="5"/>
      <c r="B62" s="26" t="s">
        <v>24</v>
      </c>
      <c r="C62" s="17">
        <v>8</v>
      </c>
      <c r="D62" s="17">
        <v>13</v>
      </c>
      <c r="E62" s="17">
        <v>8</v>
      </c>
      <c r="F62" s="17">
        <v>13</v>
      </c>
      <c r="G62" s="14"/>
      <c r="H62" s="14"/>
      <c r="I62" s="14"/>
      <c r="J62" s="14"/>
      <c r="K62" s="14"/>
      <c r="L62" s="14"/>
      <c r="M62" s="14"/>
      <c r="N62" s="14"/>
      <c r="O62" s="14"/>
      <c r="P62" s="14"/>
    </row>
    <row r="63" spans="1:16" ht="38.25">
      <c r="A63" s="5" t="s">
        <v>306</v>
      </c>
      <c r="B63" s="29" t="s">
        <v>32</v>
      </c>
      <c r="C63" s="12">
        <v>40</v>
      </c>
      <c r="D63" s="12">
        <v>50</v>
      </c>
      <c r="E63" s="13">
        <v>40</v>
      </c>
      <c r="F63" s="13">
        <v>50</v>
      </c>
      <c r="G63" s="14">
        <v>1.64</v>
      </c>
      <c r="H63" s="14">
        <v>2.3</v>
      </c>
      <c r="I63" s="14">
        <v>0.48</v>
      </c>
      <c r="J63" s="14">
        <v>0.6</v>
      </c>
      <c r="K63" s="14">
        <v>13.36</v>
      </c>
      <c r="L63" s="14">
        <v>16.7</v>
      </c>
      <c r="M63" s="14">
        <f>G63*4+I63*9+K63*4</f>
        <v>64.32</v>
      </c>
      <c r="N63" s="14">
        <f>H63*4+J63*9+L63*4</f>
        <v>81.39999999999999</v>
      </c>
      <c r="O63" s="14">
        <v>0</v>
      </c>
      <c r="P63" s="14">
        <v>0</v>
      </c>
    </row>
    <row r="64" spans="1:16" ht="38.25">
      <c r="A64" s="5"/>
      <c r="B64" s="29" t="s">
        <v>25</v>
      </c>
      <c r="C64" s="12"/>
      <c r="D64" s="12"/>
      <c r="E64" s="46">
        <f aca="true" t="shared" si="2" ref="E64:P64">E22+E27+E37+E38+E39+E60+E63</f>
        <v>535</v>
      </c>
      <c r="F64" s="46">
        <f t="shared" si="2"/>
        <v>685</v>
      </c>
      <c r="G64" s="46">
        <f t="shared" si="2"/>
        <v>18.11</v>
      </c>
      <c r="H64" s="46">
        <f t="shared" si="2"/>
        <v>22.570000000000004</v>
      </c>
      <c r="I64" s="46">
        <f t="shared" si="2"/>
        <v>21.89</v>
      </c>
      <c r="J64" s="46">
        <f t="shared" si="2"/>
        <v>26.46</v>
      </c>
      <c r="K64" s="46">
        <f t="shared" si="2"/>
        <v>51.489999999999995</v>
      </c>
      <c r="L64" s="46">
        <f t="shared" si="2"/>
        <v>66.69</v>
      </c>
      <c r="M64" s="46">
        <f t="shared" si="2"/>
        <v>468.27</v>
      </c>
      <c r="N64" s="46">
        <f t="shared" si="2"/>
        <v>584.73</v>
      </c>
      <c r="O64" s="46">
        <f t="shared" si="2"/>
        <v>18.319999999999997</v>
      </c>
      <c r="P64" s="46">
        <f t="shared" si="2"/>
        <v>22.22</v>
      </c>
    </row>
    <row r="65" spans="1:16" ht="38.25">
      <c r="A65" s="5"/>
      <c r="B65" s="89" t="s">
        <v>26</v>
      </c>
      <c r="C65" s="14"/>
      <c r="D65" s="14"/>
      <c r="E65" s="17"/>
      <c r="F65" s="21"/>
      <c r="G65" s="14"/>
      <c r="H65" s="14"/>
      <c r="I65" s="14"/>
      <c r="J65" s="14"/>
      <c r="K65" s="14"/>
      <c r="L65" s="14"/>
      <c r="M65" s="14"/>
      <c r="N65" s="14"/>
      <c r="O65" s="14"/>
      <c r="P65" s="14"/>
    </row>
    <row r="66" spans="1:16" ht="38.25">
      <c r="A66" s="5" t="s">
        <v>428</v>
      </c>
      <c r="B66" s="393" t="s">
        <v>413</v>
      </c>
      <c r="C66" s="398"/>
      <c r="D66" s="398"/>
      <c r="E66" s="394">
        <v>260</v>
      </c>
      <c r="F66" s="394">
        <v>280</v>
      </c>
      <c r="G66" s="397">
        <v>8.3</v>
      </c>
      <c r="H66" s="397">
        <v>8.9</v>
      </c>
      <c r="I66" s="397">
        <v>2.89</v>
      </c>
      <c r="J66" s="397">
        <v>3.11</v>
      </c>
      <c r="K66" s="397">
        <v>11.53</v>
      </c>
      <c r="L66" s="397">
        <v>12.42</v>
      </c>
      <c r="M66" s="397">
        <f>G66*4+I66*9+K66*4</f>
        <v>105.33000000000001</v>
      </c>
      <c r="N66" s="412">
        <f>H66*4+J66*9+L66*4</f>
        <v>113.27000000000001</v>
      </c>
      <c r="O66" s="397">
        <v>7.22</v>
      </c>
      <c r="P66" s="397">
        <v>7.78</v>
      </c>
    </row>
    <row r="67" spans="1:16" ht="38.25">
      <c r="A67" s="5"/>
      <c r="B67" s="390" t="s">
        <v>429</v>
      </c>
      <c r="C67" s="400">
        <v>8</v>
      </c>
      <c r="D67" s="400">
        <v>10</v>
      </c>
      <c r="E67" s="400">
        <v>7</v>
      </c>
      <c r="F67" s="400">
        <v>8</v>
      </c>
      <c r="G67" s="397"/>
      <c r="H67" s="397"/>
      <c r="I67" s="397"/>
      <c r="J67" s="397"/>
      <c r="K67" s="397"/>
      <c r="L67" s="397"/>
      <c r="M67" s="397"/>
      <c r="N67" s="397"/>
      <c r="O67" s="397"/>
      <c r="P67" s="397"/>
    </row>
    <row r="68" spans="1:16" ht="38.25">
      <c r="A68" s="5"/>
      <c r="B68" s="390" t="s">
        <v>334</v>
      </c>
      <c r="C68" s="400">
        <v>7</v>
      </c>
      <c r="D68" s="400">
        <v>8</v>
      </c>
      <c r="E68" s="400">
        <v>7</v>
      </c>
      <c r="F68" s="400">
        <v>8</v>
      </c>
      <c r="G68" s="397"/>
      <c r="H68" s="397"/>
      <c r="I68" s="397"/>
      <c r="J68" s="397"/>
      <c r="K68" s="397"/>
      <c r="L68" s="397"/>
      <c r="M68" s="397"/>
      <c r="N68" s="397"/>
      <c r="O68" s="397"/>
      <c r="P68" s="397"/>
    </row>
    <row r="69" spans="1:16" ht="43.5" customHeight="1">
      <c r="A69" s="5"/>
      <c r="B69" s="396" t="s">
        <v>13</v>
      </c>
      <c r="C69" s="400">
        <v>2</v>
      </c>
      <c r="D69" s="400">
        <v>3</v>
      </c>
      <c r="E69" s="400">
        <v>2</v>
      </c>
      <c r="F69" s="400">
        <v>3</v>
      </c>
      <c r="G69" s="397"/>
      <c r="H69" s="397"/>
      <c r="I69" s="397"/>
      <c r="J69" s="397"/>
      <c r="K69" s="397"/>
      <c r="L69" s="397"/>
      <c r="M69" s="397"/>
      <c r="N69" s="397"/>
      <c r="O69" s="397"/>
      <c r="P69" s="397"/>
    </row>
    <row r="70" spans="1:16" ht="43.5" customHeight="1">
      <c r="A70" s="5"/>
      <c r="B70" s="391" t="s">
        <v>426</v>
      </c>
      <c r="C70" s="395">
        <v>19</v>
      </c>
      <c r="D70" s="395">
        <v>20</v>
      </c>
      <c r="E70" s="399">
        <v>15</v>
      </c>
      <c r="F70" s="399">
        <v>16</v>
      </c>
      <c r="G70" s="397"/>
      <c r="H70" s="397"/>
      <c r="I70" s="397"/>
      <c r="J70" s="397"/>
      <c r="K70" s="397"/>
      <c r="L70" s="397"/>
      <c r="M70" s="397"/>
      <c r="N70" s="397"/>
      <c r="O70" s="397"/>
      <c r="P70" s="397"/>
    </row>
    <row r="71" spans="1:16" ht="38.25">
      <c r="A71" s="5"/>
      <c r="B71" s="391" t="s">
        <v>427</v>
      </c>
      <c r="C71" s="395">
        <v>20</v>
      </c>
      <c r="D71" s="395">
        <v>21</v>
      </c>
      <c r="E71" s="399">
        <v>15</v>
      </c>
      <c r="F71" s="399">
        <v>16</v>
      </c>
      <c r="G71" s="397"/>
      <c r="H71" s="397"/>
      <c r="I71" s="397"/>
      <c r="J71" s="397"/>
      <c r="K71" s="397"/>
      <c r="L71" s="397"/>
      <c r="M71" s="397"/>
      <c r="N71" s="397"/>
      <c r="O71" s="397"/>
      <c r="P71" s="397"/>
    </row>
    <row r="72" spans="1:16" ht="39.75" customHeight="1">
      <c r="A72" s="5"/>
      <c r="B72" s="391" t="s">
        <v>333</v>
      </c>
      <c r="C72" s="395">
        <v>15</v>
      </c>
      <c r="D72" s="395">
        <v>16</v>
      </c>
      <c r="E72" s="399">
        <v>15</v>
      </c>
      <c r="F72" s="399">
        <v>16</v>
      </c>
      <c r="G72" s="397"/>
      <c r="H72" s="397"/>
      <c r="I72" s="397"/>
      <c r="J72" s="397"/>
      <c r="K72" s="397"/>
      <c r="L72" s="397"/>
      <c r="M72" s="397"/>
      <c r="N72" s="397"/>
      <c r="O72" s="397"/>
      <c r="P72" s="397"/>
    </row>
    <row r="73" spans="1:16" ht="35.25" customHeight="1">
      <c r="A73" s="5"/>
      <c r="B73" s="392" t="s">
        <v>97</v>
      </c>
      <c r="C73" s="395">
        <v>86</v>
      </c>
      <c r="D73" s="395">
        <v>93</v>
      </c>
      <c r="E73" s="399">
        <v>65</v>
      </c>
      <c r="F73" s="399">
        <v>70</v>
      </c>
      <c r="G73" s="397"/>
      <c r="H73" s="397"/>
      <c r="I73" s="397"/>
      <c r="J73" s="397"/>
      <c r="K73" s="397"/>
      <c r="L73" s="397"/>
      <c r="M73" s="397"/>
      <c r="N73" s="397"/>
      <c r="O73" s="397"/>
      <c r="P73" s="397"/>
    </row>
    <row r="74" spans="1:16" ht="38.25">
      <c r="A74" s="5"/>
      <c r="B74" s="392" t="s">
        <v>340</v>
      </c>
      <c r="C74" s="395">
        <v>93</v>
      </c>
      <c r="D74" s="395">
        <v>100</v>
      </c>
      <c r="E74" s="399">
        <v>65</v>
      </c>
      <c r="F74" s="399">
        <v>70</v>
      </c>
      <c r="G74" s="397"/>
      <c r="H74" s="397"/>
      <c r="I74" s="397"/>
      <c r="J74" s="397"/>
      <c r="K74" s="397"/>
      <c r="L74" s="397"/>
      <c r="M74" s="397"/>
      <c r="N74" s="397"/>
      <c r="O74" s="397"/>
      <c r="P74" s="397"/>
    </row>
    <row r="75" spans="1:16" ht="38.25">
      <c r="A75" s="5"/>
      <c r="B75" s="392" t="s">
        <v>341</v>
      </c>
      <c r="C75" s="395">
        <v>100</v>
      </c>
      <c r="D75" s="395">
        <v>108</v>
      </c>
      <c r="E75" s="399">
        <v>65</v>
      </c>
      <c r="F75" s="399">
        <v>70</v>
      </c>
      <c r="G75" s="397"/>
      <c r="H75" s="397"/>
      <c r="I75" s="397"/>
      <c r="J75" s="397"/>
      <c r="K75" s="397"/>
      <c r="L75" s="397"/>
      <c r="M75" s="397"/>
      <c r="N75" s="397"/>
      <c r="O75" s="397"/>
      <c r="P75" s="397"/>
    </row>
    <row r="76" spans="1:16" ht="38.25">
      <c r="A76" s="5"/>
      <c r="B76" s="392" t="s">
        <v>342</v>
      </c>
      <c r="C76" s="395">
        <v>109</v>
      </c>
      <c r="D76" s="395">
        <v>117</v>
      </c>
      <c r="E76" s="399">
        <v>65</v>
      </c>
      <c r="F76" s="399">
        <v>70</v>
      </c>
      <c r="G76" s="397"/>
      <c r="H76" s="397"/>
      <c r="I76" s="397"/>
      <c r="J76" s="397"/>
      <c r="K76" s="397"/>
      <c r="L76" s="397"/>
      <c r="M76" s="397"/>
      <c r="N76" s="397"/>
      <c r="O76" s="397"/>
      <c r="P76" s="397"/>
    </row>
    <row r="77" spans="1:16" ht="38.25">
      <c r="A77" s="5"/>
      <c r="B77" s="390" t="s">
        <v>335</v>
      </c>
      <c r="C77" s="395">
        <v>65</v>
      </c>
      <c r="D77" s="395">
        <v>70</v>
      </c>
      <c r="E77" s="399">
        <v>65</v>
      </c>
      <c r="F77" s="399">
        <v>70</v>
      </c>
      <c r="G77" s="397"/>
      <c r="H77" s="397"/>
      <c r="I77" s="397"/>
      <c r="J77" s="397"/>
      <c r="K77" s="397"/>
      <c r="L77" s="397"/>
      <c r="M77" s="397"/>
      <c r="N77" s="397"/>
      <c r="O77" s="397"/>
      <c r="P77" s="397"/>
    </row>
    <row r="78" spans="1:16" ht="38.25">
      <c r="A78" s="5"/>
      <c r="B78" s="390" t="s">
        <v>43</v>
      </c>
      <c r="C78" s="395">
        <v>3</v>
      </c>
      <c r="D78" s="395">
        <v>4</v>
      </c>
      <c r="E78" s="399">
        <v>3</v>
      </c>
      <c r="F78" s="399">
        <v>4</v>
      </c>
      <c r="G78" s="397"/>
      <c r="H78" s="397"/>
      <c r="I78" s="397"/>
      <c r="J78" s="397"/>
      <c r="K78" s="397"/>
      <c r="L78" s="397"/>
      <c r="M78" s="397"/>
      <c r="N78" s="397"/>
      <c r="O78" s="397"/>
      <c r="P78" s="397"/>
    </row>
    <row r="79" spans="1:16" ht="38.25">
      <c r="A79" s="5"/>
      <c r="B79" s="390" t="s">
        <v>414</v>
      </c>
      <c r="C79" s="395">
        <v>69</v>
      </c>
      <c r="D79" s="395">
        <v>74</v>
      </c>
      <c r="E79" s="399">
        <v>65</v>
      </c>
      <c r="F79" s="399">
        <v>70</v>
      </c>
      <c r="G79" s="397"/>
      <c r="H79" s="397"/>
      <c r="I79" s="397"/>
      <c r="J79" s="397"/>
      <c r="K79" s="397"/>
      <c r="L79" s="397"/>
      <c r="M79" s="397"/>
      <c r="N79" s="397"/>
      <c r="O79" s="397"/>
      <c r="P79" s="397"/>
    </row>
    <row r="80" spans="1:16" ht="38.25">
      <c r="A80" s="5" t="s">
        <v>305</v>
      </c>
      <c r="B80" s="447" t="s">
        <v>93</v>
      </c>
      <c r="C80" s="440"/>
      <c r="D80" s="440"/>
      <c r="E80" s="424">
        <v>60</v>
      </c>
      <c r="F80" s="424">
        <v>60</v>
      </c>
      <c r="G80" s="444">
        <v>8.34</v>
      </c>
      <c r="H80" s="444">
        <v>8.34</v>
      </c>
      <c r="I80" s="444">
        <v>3.73</v>
      </c>
      <c r="J80" s="444">
        <v>3.73</v>
      </c>
      <c r="K80" s="444">
        <v>26.08</v>
      </c>
      <c r="L80" s="444">
        <v>26.08</v>
      </c>
      <c r="M80" s="444">
        <v>172</v>
      </c>
      <c r="N80" s="444">
        <v>172</v>
      </c>
      <c r="O80" s="444">
        <v>0.13</v>
      </c>
      <c r="P80" s="444">
        <v>0.13</v>
      </c>
    </row>
    <row r="81" spans="1:16" ht="38.25">
      <c r="A81" s="5"/>
      <c r="B81" s="415" t="s">
        <v>94</v>
      </c>
      <c r="C81" s="419">
        <v>0.2</v>
      </c>
      <c r="D81" s="419">
        <v>0.2</v>
      </c>
      <c r="E81" s="419">
        <v>0.2</v>
      </c>
      <c r="F81" s="419">
        <v>0.2</v>
      </c>
      <c r="G81" s="412"/>
      <c r="H81" s="412"/>
      <c r="I81" s="412"/>
      <c r="J81" s="412"/>
      <c r="K81" s="412"/>
      <c r="L81" s="412"/>
      <c r="M81" s="412"/>
      <c r="N81" s="412"/>
      <c r="O81" s="412"/>
      <c r="P81" s="412"/>
    </row>
    <row r="82" spans="1:16" ht="38.25">
      <c r="A82" s="5"/>
      <c r="B82" s="415" t="s">
        <v>28</v>
      </c>
      <c r="C82" s="419">
        <v>4</v>
      </c>
      <c r="D82" s="419">
        <v>4</v>
      </c>
      <c r="E82" s="419">
        <v>4</v>
      </c>
      <c r="F82" s="419">
        <v>4</v>
      </c>
      <c r="G82" s="412"/>
      <c r="H82" s="412"/>
      <c r="I82" s="412"/>
      <c r="J82" s="412"/>
      <c r="K82" s="412"/>
      <c r="L82" s="412"/>
      <c r="M82" s="412"/>
      <c r="N82" s="412"/>
      <c r="O82" s="412"/>
      <c r="P82" s="412"/>
    </row>
    <row r="83" spans="1:16" ht="38.25">
      <c r="A83" s="5"/>
      <c r="B83" s="415" t="s">
        <v>24</v>
      </c>
      <c r="C83" s="419">
        <v>4</v>
      </c>
      <c r="D83" s="419">
        <v>4</v>
      </c>
      <c r="E83" s="419">
        <v>4</v>
      </c>
      <c r="F83" s="419">
        <v>4</v>
      </c>
      <c r="G83" s="412"/>
      <c r="H83" s="412"/>
      <c r="I83" s="412"/>
      <c r="J83" s="412"/>
      <c r="K83" s="412"/>
      <c r="L83" s="412"/>
      <c r="M83" s="412"/>
      <c r="N83" s="412"/>
      <c r="O83" s="412"/>
      <c r="P83" s="412"/>
    </row>
    <row r="84" spans="1:16" ht="38.25">
      <c r="A84" s="5"/>
      <c r="B84" s="411" t="s">
        <v>63</v>
      </c>
      <c r="C84" s="419">
        <v>32</v>
      </c>
      <c r="D84" s="419">
        <v>32</v>
      </c>
      <c r="E84" s="419">
        <v>32</v>
      </c>
      <c r="F84" s="419">
        <v>32</v>
      </c>
      <c r="G84" s="412"/>
      <c r="H84" s="412"/>
      <c r="I84" s="412"/>
      <c r="J84" s="412"/>
      <c r="K84" s="412"/>
      <c r="L84" s="412"/>
      <c r="M84" s="412"/>
      <c r="N84" s="412"/>
      <c r="O84" s="412"/>
      <c r="P84" s="412"/>
    </row>
    <row r="85" spans="1:16" ht="38.25">
      <c r="A85" s="10"/>
      <c r="B85" s="413" t="s">
        <v>423</v>
      </c>
      <c r="C85" s="431">
        <v>0.9</v>
      </c>
      <c r="D85" s="431">
        <v>1</v>
      </c>
      <c r="E85" s="465">
        <v>0.9</v>
      </c>
      <c r="F85" s="465">
        <v>1</v>
      </c>
      <c r="G85" s="412"/>
      <c r="H85" s="412"/>
      <c r="I85" s="412"/>
      <c r="J85" s="412"/>
      <c r="K85" s="412"/>
      <c r="L85" s="412"/>
      <c r="M85" s="412"/>
      <c r="N85" s="412"/>
      <c r="O85" s="412"/>
      <c r="P85" s="412"/>
    </row>
    <row r="86" spans="1:16" ht="38.25">
      <c r="A86" s="5"/>
      <c r="B86" s="415" t="s">
        <v>27</v>
      </c>
      <c r="C86" s="419">
        <v>12</v>
      </c>
      <c r="D86" s="419">
        <v>12</v>
      </c>
      <c r="E86" s="419">
        <v>12</v>
      </c>
      <c r="F86" s="419">
        <v>12</v>
      </c>
      <c r="G86" s="412"/>
      <c r="H86" s="412"/>
      <c r="I86" s="412"/>
      <c r="J86" s="412"/>
      <c r="K86" s="412"/>
      <c r="L86" s="412"/>
      <c r="M86" s="412"/>
      <c r="N86" s="412"/>
      <c r="O86" s="412"/>
      <c r="P86" s="412"/>
    </row>
    <row r="87" spans="1:16" s="388" customFormat="1" ht="39" customHeight="1">
      <c r="A87" s="389"/>
      <c r="B87" s="415" t="s">
        <v>13</v>
      </c>
      <c r="C87" s="419">
        <v>1</v>
      </c>
      <c r="D87" s="419">
        <v>1</v>
      </c>
      <c r="E87" s="419">
        <v>1</v>
      </c>
      <c r="F87" s="419">
        <v>1</v>
      </c>
      <c r="G87" s="412"/>
      <c r="H87" s="412"/>
      <c r="I87" s="412"/>
      <c r="J87" s="412"/>
      <c r="K87" s="412"/>
      <c r="L87" s="412"/>
      <c r="M87" s="412"/>
      <c r="N87" s="412"/>
      <c r="O87" s="412"/>
      <c r="P87" s="412"/>
    </row>
    <row r="88" spans="1:16" s="435" customFormat="1" ht="39" customHeight="1">
      <c r="A88" s="436"/>
      <c r="B88" s="462" t="s">
        <v>49</v>
      </c>
      <c r="C88" s="419">
        <v>27</v>
      </c>
      <c r="D88" s="419">
        <v>27</v>
      </c>
      <c r="E88" s="419">
        <v>26</v>
      </c>
      <c r="F88" s="419">
        <v>26</v>
      </c>
      <c r="G88" s="412"/>
      <c r="H88" s="412"/>
      <c r="I88" s="412"/>
      <c r="J88" s="412"/>
      <c r="K88" s="412"/>
      <c r="L88" s="412"/>
      <c r="M88" s="412"/>
      <c r="N88" s="412"/>
      <c r="O88" s="412"/>
      <c r="P88" s="412"/>
    </row>
    <row r="89" spans="1:16" ht="38.25">
      <c r="A89" s="10" t="s">
        <v>307</v>
      </c>
      <c r="B89" s="11" t="s">
        <v>96</v>
      </c>
      <c r="C89" s="12"/>
      <c r="D89" s="12"/>
      <c r="E89" s="13">
        <v>180</v>
      </c>
      <c r="F89" s="13">
        <v>200</v>
      </c>
      <c r="G89" s="20">
        <v>0.03</v>
      </c>
      <c r="H89" s="20">
        <v>0.03</v>
      </c>
      <c r="I89" s="20">
        <v>0.01</v>
      </c>
      <c r="J89" s="20">
        <v>0.01</v>
      </c>
      <c r="K89" s="20">
        <v>9.98</v>
      </c>
      <c r="L89" s="20">
        <v>12.97</v>
      </c>
      <c r="M89" s="20">
        <v>42</v>
      </c>
      <c r="N89" s="20">
        <v>54</v>
      </c>
      <c r="O89" s="20">
        <v>0</v>
      </c>
      <c r="P89" s="20">
        <v>0</v>
      </c>
    </row>
    <row r="90" spans="1:16" ht="38.25">
      <c r="A90" s="10"/>
      <c r="B90" s="16" t="s">
        <v>29</v>
      </c>
      <c r="C90" s="17">
        <v>0.45</v>
      </c>
      <c r="D90" s="17">
        <v>0.54</v>
      </c>
      <c r="E90" s="17">
        <v>0.45</v>
      </c>
      <c r="F90" s="17">
        <v>0.54</v>
      </c>
      <c r="G90" s="105"/>
      <c r="H90" s="105"/>
      <c r="I90" s="105"/>
      <c r="J90" s="105"/>
      <c r="K90" s="105"/>
      <c r="L90" s="105"/>
      <c r="M90" s="105"/>
      <c r="N90" s="105"/>
      <c r="O90" s="105"/>
      <c r="P90" s="105"/>
    </row>
    <row r="91" spans="1:16" ht="38.25">
      <c r="A91" s="10"/>
      <c r="B91" s="16" t="s">
        <v>24</v>
      </c>
      <c r="C91" s="17">
        <v>10</v>
      </c>
      <c r="D91" s="17">
        <v>13</v>
      </c>
      <c r="E91" s="17">
        <v>10</v>
      </c>
      <c r="F91" s="17">
        <v>13</v>
      </c>
      <c r="G91" s="105"/>
      <c r="H91" s="105"/>
      <c r="I91" s="105"/>
      <c r="J91" s="105"/>
      <c r="K91" s="105"/>
      <c r="L91" s="105"/>
      <c r="M91" s="105"/>
      <c r="N91" s="105"/>
      <c r="O91" s="105"/>
      <c r="P91" s="105"/>
    </row>
    <row r="92" spans="1:16" s="435" customFormat="1" ht="38.25">
      <c r="A92" s="474" t="s">
        <v>306</v>
      </c>
      <c r="B92" s="478" t="s">
        <v>31</v>
      </c>
      <c r="C92" s="475">
        <v>35</v>
      </c>
      <c r="D92" s="475">
        <v>40</v>
      </c>
      <c r="E92" s="476">
        <v>35</v>
      </c>
      <c r="F92" s="476">
        <v>40</v>
      </c>
      <c r="G92" s="477">
        <v>1.66</v>
      </c>
      <c r="H92" s="477">
        <v>2</v>
      </c>
      <c r="I92" s="477">
        <v>0.28</v>
      </c>
      <c r="J92" s="477">
        <v>0.32</v>
      </c>
      <c r="K92" s="477">
        <v>17.22</v>
      </c>
      <c r="L92" s="477">
        <v>19.68</v>
      </c>
      <c r="M92" s="477">
        <v>78.03999999999999</v>
      </c>
      <c r="N92" s="477">
        <v>89.6</v>
      </c>
      <c r="O92" s="477">
        <v>0</v>
      </c>
      <c r="P92" s="477">
        <v>0</v>
      </c>
    </row>
    <row r="93" spans="1:16" ht="38.25">
      <c r="A93" s="5" t="s">
        <v>308</v>
      </c>
      <c r="B93" s="38" t="s">
        <v>136</v>
      </c>
      <c r="C93" s="24">
        <v>93</v>
      </c>
      <c r="D93" s="24">
        <v>93</v>
      </c>
      <c r="E93" s="424">
        <v>93</v>
      </c>
      <c r="F93" s="424">
        <v>93</v>
      </c>
      <c r="G93" s="444">
        <v>0.37</v>
      </c>
      <c r="H93" s="444">
        <v>0.37</v>
      </c>
      <c r="I93" s="444">
        <v>0.37</v>
      </c>
      <c r="J93" s="444">
        <v>0.37</v>
      </c>
      <c r="K93" s="444">
        <v>9.73</v>
      </c>
      <c r="L93" s="444">
        <v>9.73</v>
      </c>
      <c r="M93" s="444">
        <v>41.85</v>
      </c>
      <c r="N93" s="444">
        <v>41.85</v>
      </c>
      <c r="O93" s="444">
        <v>9.3</v>
      </c>
      <c r="P93" s="444">
        <v>9.3</v>
      </c>
    </row>
    <row r="94" spans="1:16" ht="38.25">
      <c r="A94" s="5"/>
      <c r="B94" s="29" t="s">
        <v>25</v>
      </c>
      <c r="C94" s="12"/>
      <c r="D94" s="12"/>
      <c r="E94" s="37">
        <f>E66+E80+E89+E92+E93</f>
        <v>628</v>
      </c>
      <c r="F94" s="479">
        <f aca="true" t="shared" si="3" ref="F94:P94">F66+F80+F89+F92+F93</f>
        <v>673</v>
      </c>
      <c r="G94" s="479">
        <f t="shared" si="3"/>
        <v>18.700000000000003</v>
      </c>
      <c r="H94" s="479">
        <f t="shared" si="3"/>
        <v>19.640000000000004</v>
      </c>
      <c r="I94" s="479">
        <f t="shared" si="3"/>
        <v>7.28</v>
      </c>
      <c r="J94" s="479">
        <f t="shared" si="3"/>
        <v>7.54</v>
      </c>
      <c r="K94" s="479">
        <f t="shared" si="3"/>
        <v>74.54</v>
      </c>
      <c r="L94" s="479">
        <f t="shared" si="3"/>
        <v>80.88000000000001</v>
      </c>
      <c r="M94" s="479">
        <f t="shared" si="3"/>
        <v>439.22</v>
      </c>
      <c r="N94" s="479">
        <f t="shared" si="3"/>
        <v>470.72</v>
      </c>
      <c r="O94" s="479">
        <f t="shared" si="3"/>
        <v>16.65</v>
      </c>
      <c r="P94" s="479">
        <f t="shared" si="3"/>
        <v>17.21</v>
      </c>
    </row>
    <row r="95" spans="1:16" ht="38.25">
      <c r="A95" s="5"/>
      <c r="B95" s="41" t="s">
        <v>430</v>
      </c>
      <c r="C95" s="42"/>
      <c r="D95" s="42"/>
      <c r="E95" s="42"/>
      <c r="F95" s="42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1:16" ht="38.25">
      <c r="A96" s="5" t="s">
        <v>448</v>
      </c>
      <c r="B96" s="11" t="s">
        <v>431</v>
      </c>
      <c r="C96" s="440">
        <v>154</v>
      </c>
      <c r="D96" s="440">
        <v>154</v>
      </c>
      <c r="E96" s="424">
        <v>150</v>
      </c>
      <c r="F96" s="424">
        <v>150</v>
      </c>
      <c r="G96" s="444">
        <v>4.36</v>
      </c>
      <c r="H96" s="444">
        <v>4.36</v>
      </c>
      <c r="I96" s="444">
        <v>3.76</v>
      </c>
      <c r="J96" s="444">
        <v>3.76</v>
      </c>
      <c r="K96" s="444">
        <v>6</v>
      </c>
      <c r="L96" s="444">
        <v>6</v>
      </c>
      <c r="M96" s="444">
        <v>79.5</v>
      </c>
      <c r="N96" s="444">
        <v>79.5</v>
      </c>
      <c r="O96" s="444">
        <v>1.06</v>
      </c>
      <c r="P96" s="444">
        <v>1.06</v>
      </c>
    </row>
    <row r="97" spans="1:16" ht="38.25">
      <c r="A97" s="5"/>
      <c r="B97" s="11" t="s">
        <v>25</v>
      </c>
      <c r="C97" s="12"/>
      <c r="D97" s="12"/>
      <c r="E97" s="37">
        <f>E96</f>
        <v>150</v>
      </c>
      <c r="F97" s="37">
        <f aca="true" t="shared" si="4" ref="F97:P97">F96</f>
        <v>150</v>
      </c>
      <c r="G97" s="37">
        <f t="shared" si="4"/>
        <v>4.36</v>
      </c>
      <c r="H97" s="37">
        <f t="shared" si="4"/>
        <v>4.36</v>
      </c>
      <c r="I97" s="37">
        <f t="shared" si="4"/>
        <v>3.76</v>
      </c>
      <c r="J97" s="37">
        <f t="shared" si="4"/>
        <v>3.76</v>
      </c>
      <c r="K97" s="37">
        <f t="shared" si="4"/>
        <v>6</v>
      </c>
      <c r="L97" s="37">
        <f t="shared" si="4"/>
        <v>6</v>
      </c>
      <c r="M97" s="37">
        <f t="shared" si="4"/>
        <v>79.5</v>
      </c>
      <c r="N97" s="37">
        <f t="shared" si="4"/>
        <v>79.5</v>
      </c>
      <c r="O97" s="37">
        <f t="shared" si="4"/>
        <v>1.06</v>
      </c>
      <c r="P97" s="37">
        <f t="shared" si="4"/>
        <v>1.06</v>
      </c>
    </row>
    <row r="98" spans="1:16" ht="38.25">
      <c r="A98" s="5"/>
      <c r="B98" s="26" t="s">
        <v>30</v>
      </c>
      <c r="C98" s="17"/>
      <c r="D98" s="17"/>
      <c r="E98" s="17"/>
      <c r="F98" s="21"/>
      <c r="G98" s="14"/>
      <c r="H98" s="14"/>
      <c r="I98" s="14"/>
      <c r="J98" s="14"/>
      <c r="K98" s="14"/>
      <c r="L98" s="14"/>
      <c r="M98" s="14"/>
      <c r="N98" s="14"/>
      <c r="O98" s="14"/>
      <c r="P98" s="14"/>
    </row>
    <row r="99" spans="1:16" ht="38.25">
      <c r="A99" s="5"/>
      <c r="B99" s="26" t="s">
        <v>33</v>
      </c>
      <c r="C99" s="17">
        <v>4</v>
      </c>
      <c r="D99" s="17">
        <v>6</v>
      </c>
      <c r="E99" s="13">
        <v>4</v>
      </c>
      <c r="F99" s="13">
        <v>6</v>
      </c>
      <c r="G99" s="14"/>
      <c r="H99" s="14"/>
      <c r="I99" s="14"/>
      <c r="J99" s="14"/>
      <c r="K99" s="14"/>
      <c r="L99" s="14"/>
      <c r="M99" s="14"/>
      <c r="N99" s="14"/>
      <c r="O99" s="14"/>
      <c r="P99" s="14"/>
    </row>
    <row r="100" spans="1:16" ht="39" customHeight="1">
      <c r="A100" s="5"/>
      <c r="B100" s="45" t="s">
        <v>34</v>
      </c>
      <c r="C100" s="35"/>
      <c r="D100" s="35"/>
      <c r="E100" s="22">
        <f aca="true" t="shared" si="5" ref="E100:P100">E18+E20+E64+E94+E97</f>
        <v>1806</v>
      </c>
      <c r="F100" s="22">
        <f t="shared" si="5"/>
        <v>2088</v>
      </c>
      <c r="G100" s="22">
        <f t="shared" si="5"/>
        <v>52.370000000000005</v>
      </c>
      <c r="H100" s="22">
        <f t="shared" si="5"/>
        <v>62.77000000000001</v>
      </c>
      <c r="I100" s="22">
        <f t="shared" si="5"/>
        <v>43.29</v>
      </c>
      <c r="J100" s="22">
        <f t="shared" si="5"/>
        <v>52.41</v>
      </c>
      <c r="K100" s="22">
        <f t="shared" si="5"/>
        <v>195.84</v>
      </c>
      <c r="L100" s="22">
        <f t="shared" si="5"/>
        <v>237.13</v>
      </c>
      <c r="M100" s="22">
        <f t="shared" si="5"/>
        <v>1380.6</v>
      </c>
      <c r="N100" s="22">
        <f t="shared" si="5"/>
        <v>1666</v>
      </c>
      <c r="O100" s="22">
        <f t="shared" si="5"/>
        <v>41.17</v>
      </c>
      <c r="P100" s="22">
        <f t="shared" si="5"/>
        <v>46.43</v>
      </c>
    </row>
    <row r="129" spans="1:6" ht="38.25">
      <c r="A129" s="2"/>
      <c r="B129" s="2"/>
      <c r="E129" s="2"/>
      <c r="F129" s="2"/>
    </row>
    <row r="130" spans="1:6" ht="38.25">
      <c r="A130" s="2"/>
      <c r="B130" s="2"/>
      <c r="E130" s="2"/>
      <c r="F130" s="2"/>
    </row>
  </sheetData>
  <sheetProtection/>
  <mergeCells count="11">
    <mergeCell ref="A1:A3"/>
    <mergeCell ref="C1:D2"/>
    <mergeCell ref="G3:H3"/>
    <mergeCell ref="I3:J3"/>
    <mergeCell ref="K3:L3"/>
    <mergeCell ref="O1:P2"/>
    <mergeCell ref="O3:P3"/>
    <mergeCell ref="B1:B3"/>
    <mergeCell ref="E1:F2"/>
    <mergeCell ref="G1:L2"/>
    <mergeCell ref="M1:N2"/>
  </mergeCells>
  <printOptions/>
  <pageMargins left="0" right="0" top="0" bottom="0" header="0" footer="0"/>
  <pageSetup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3"/>
  <sheetViews>
    <sheetView tabSelected="1" view="pageBreakPreview" zoomScale="40" zoomScaleSheetLayoutView="40" workbookViewId="0" topLeftCell="A7">
      <selection activeCell="B1" sqref="B1:B3"/>
    </sheetView>
  </sheetViews>
  <sheetFormatPr defaultColWidth="9.140625" defaultRowHeight="15"/>
  <cols>
    <col min="1" max="1" width="27.00390625" style="49" bestFit="1" customWidth="1"/>
    <col min="2" max="2" width="110.28125" style="2" customWidth="1"/>
    <col min="3" max="3" width="21.8515625" style="2" bestFit="1" customWidth="1"/>
    <col min="4" max="4" width="27.8515625" style="2" bestFit="1" customWidth="1"/>
    <col min="5" max="6" width="23.57421875" style="2" bestFit="1" customWidth="1"/>
    <col min="7" max="10" width="16.7109375" style="2" bestFit="1" customWidth="1"/>
    <col min="11" max="12" width="20.140625" style="2" bestFit="1" customWidth="1"/>
    <col min="13" max="14" width="23.57421875" style="2" bestFit="1" customWidth="1"/>
    <col min="15" max="15" width="16.7109375" style="2" bestFit="1" customWidth="1"/>
    <col min="16" max="16" width="23.421875" style="2" customWidth="1"/>
    <col min="17" max="17" width="3.57421875" style="52" customWidth="1"/>
    <col min="18" max="16384" width="9.140625" style="2" customWidth="1"/>
  </cols>
  <sheetData>
    <row r="1" spans="1:16" ht="38.25" customHeight="1">
      <c r="A1" s="526" t="s">
        <v>104</v>
      </c>
      <c r="B1" s="527" t="s">
        <v>566</v>
      </c>
      <c r="C1" s="526" t="s">
        <v>486</v>
      </c>
      <c r="D1" s="530"/>
      <c r="E1" s="526" t="s">
        <v>486</v>
      </c>
      <c r="F1" s="530"/>
      <c r="G1" s="525" t="s">
        <v>0</v>
      </c>
      <c r="H1" s="525"/>
      <c r="I1" s="525"/>
      <c r="J1" s="525"/>
      <c r="K1" s="525"/>
      <c r="L1" s="525"/>
      <c r="M1" s="526" t="s">
        <v>490</v>
      </c>
      <c r="N1" s="530"/>
      <c r="O1" s="526" t="s">
        <v>351</v>
      </c>
      <c r="P1" s="526"/>
    </row>
    <row r="2" spans="1:16" ht="38.25">
      <c r="A2" s="526"/>
      <c r="B2" s="528"/>
      <c r="C2" s="530"/>
      <c r="D2" s="530"/>
      <c r="E2" s="530"/>
      <c r="F2" s="530"/>
      <c r="G2" s="525"/>
      <c r="H2" s="525"/>
      <c r="I2" s="525"/>
      <c r="J2" s="525"/>
      <c r="K2" s="525"/>
      <c r="L2" s="525"/>
      <c r="M2" s="530"/>
      <c r="N2" s="530"/>
      <c r="O2" s="526"/>
      <c r="P2" s="526"/>
    </row>
    <row r="3" spans="1:16" ht="78" customHeight="1">
      <c r="A3" s="526"/>
      <c r="B3" s="529"/>
      <c r="C3" s="50" t="s">
        <v>1</v>
      </c>
      <c r="D3" s="50" t="s">
        <v>2</v>
      </c>
      <c r="E3" s="50" t="s">
        <v>1</v>
      </c>
      <c r="F3" s="50" t="s">
        <v>2</v>
      </c>
      <c r="G3" s="526" t="s">
        <v>352</v>
      </c>
      <c r="H3" s="526"/>
      <c r="I3" s="526" t="s">
        <v>4</v>
      </c>
      <c r="J3" s="525"/>
      <c r="K3" s="525" t="s">
        <v>3</v>
      </c>
      <c r="L3" s="525"/>
      <c r="M3" s="50"/>
      <c r="N3" s="50"/>
      <c r="O3" s="525" t="s">
        <v>5</v>
      </c>
      <c r="P3" s="525"/>
    </row>
    <row r="4" spans="1:17" ht="39" customHeight="1">
      <c r="A4" s="5"/>
      <c r="B4" s="6" t="s">
        <v>6</v>
      </c>
      <c r="C4" s="5" t="s">
        <v>322</v>
      </c>
      <c r="D4" s="5" t="s">
        <v>323</v>
      </c>
      <c r="E4" s="5" t="s">
        <v>324</v>
      </c>
      <c r="F4" s="7" t="s">
        <v>324</v>
      </c>
      <c r="G4" s="7" t="s">
        <v>1</v>
      </c>
      <c r="H4" s="8" t="s">
        <v>2</v>
      </c>
      <c r="I4" s="7" t="s">
        <v>1</v>
      </c>
      <c r="J4" s="8" t="s">
        <v>2</v>
      </c>
      <c r="K4" s="7" t="s">
        <v>1</v>
      </c>
      <c r="L4" s="8" t="s">
        <v>2</v>
      </c>
      <c r="M4" s="7" t="s">
        <v>1</v>
      </c>
      <c r="N4" s="8" t="s">
        <v>2</v>
      </c>
      <c r="O4" s="7" t="s">
        <v>1</v>
      </c>
      <c r="P4" s="8" t="s">
        <v>2</v>
      </c>
      <c r="Q4" s="9"/>
    </row>
    <row r="5" spans="1:17" ht="38.25">
      <c r="A5" s="53" t="s">
        <v>116</v>
      </c>
      <c r="B5" s="34" t="s">
        <v>460</v>
      </c>
      <c r="C5" s="354"/>
      <c r="D5" s="354"/>
      <c r="E5" s="113">
        <v>150</v>
      </c>
      <c r="F5" s="113">
        <v>200</v>
      </c>
      <c r="G5" s="441">
        <v>4.04</v>
      </c>
      <c r="H5" s="441">
        <v>5.52</v>
      </c>
      <c r="I5" s="441">
        <v>5.09</v>
      </c>
      <c r="J5" s="441">
        <v>7.02</v>
      </c>
      <c r="K5" s="441">
        <v>18.18</v>
      </c>
      <c r="L5" s="441">
        <v>25.9</v>
      </c>
      <c r="M5" s="441">
        <v>135</v>
      </c>
      <c r="N5" s="441">
        <v>188</v>
      </c>
      <c r="O5" s="441">
        <v>1.43</v>
      </c>
      <c r="P5" s="441">
        <v>1.9</v>
      </c>
      <c r="Q5" s="15"/>
    </row>
    <row r="6" spans="1:17" ht="38.25">
      <c r="A6" s="44"/>
      <c r="B6" s="411" t="s">
        <v>35</v>
      </c>
      <c r="C6" s="101">
        <v>14</v>
      </c>
      <c r="D6" s="101">
        <v>21</v>
      </c>
      <c r="E6" s="93">
        <v>14</v>
      </c>
      <c r="F6" s="93">
        <v>21</v>
      </c>
      <c r="G6" s="441"/>
      <c r="H6" s="441"/>
      <c r="I6" s="441"/>
      <c r="J6" s="441"/>
      <c r="K6" s="441"/>
      <c r="L6" s="441"/>
      <c r="M6" s="441"/>
      <c r="N6" s="441"/>
      <c r="O6" s="441"/>
      <c r="P6" s="441"/>
      <c r="Q6" s="15"/>
    </row>
    <row r="7" spans="1:17" ht="38.25">
      <c r="A7" s="44"/>
      <c r="B7" s="411" t="s">
        <v>13</v>
      </c>
      <c r="C7" s="101">
        <v>2.5</v>
      </c>
      <c r="D7" s="101">
        <v>3</v>
      </c>
      <c r="E7" s="93">
        <v>2.5</v>
      </c>
      <c r="F7" s="93">
        <v>3</v>
      </c>
      <c r="G7" s="441"/>
      <c r="H7" s="441"/>
      <c r="I7" s="441"/>
      <c r="J7" s="441"/>
      <c r="K7" s="441"/>
      <c r="L7" s="441"/>
      <c r="M7" s="441"/>
      <c r="N7" s="441"/>
      <c r="O7" s="441"/>
      <c r="P7" s="441"/>
      <c r="Q7" s="15"/>
    </row>
    <row r="8" spans="1:17" ht="38.25">
      <c r="A8" s="44"/>
      <c r="B8" s="411" t="s">
        <v>27</v>
      </c>
      <c r="C8" s="101">
        <v>110</v>
      </c>
      <c r="D8" s="101">
        <v>146</v>
      </c>
      <c r="E8" s="443">
        <v>110</v>
      </c>
      <c r="F8" s="443">
        <v>146</v>
      </c>
      <c r="G8" s="441"/>
      <c r="H8" s="441"/>
      <c r="I8" s="441"/>
      <c r="J8" s="441"/>
      <c r="K8" s="441"/>
      <c r="L8" s="441"/>
      <c r="M8" s="441"/>
      <c r="N8" s="441"/>
      <c r="O8" s="441"/>
      <c r="P8" s="441"/>
      <c r="Q8" s="15"/>
    </row>
    <row r="9" spans="1:17" ht="39" customHeight="1">
      <c r="A9" s="44"/>
      <c r="B9" s="411" t="s">
        <v>24</v>
      </c>
      <c r="C9" s="101">
        <v>3</v>
      </c>
      <c r="D9" s="101">
        <v>4</v>
      </c>
      <c r="E9" s="93">
        <v>3</v>
      </c>
      <c r="F9" s="93">
        <v>4</v>
      </c>
      <c r="G9" s="441"/>
      <c r="H9" s="441"/>
      <c r="I9" s="441"/>
      <c r="J9" s="441"/>
      <c r="K9" s="441"/>
      <c r="L9" s="441"/>
      <c r="M9" s="441"/>
      <c r="N9" s="441"/>
      <c r="O9" s="441"/>
      <c r="P9" s="441"/>
      <c r="Q9" s="9"/>
    </row>
    <row r="10" spans="1:17" ht="38.25">
      <c r="A10" s="44" t="s">
        <v>117</v>
      </c>
      <c r="B10" s="11" t="s">
        <v>37</v>
      </c>
      <c r="C10" s="54"/>
      <c r="D10" s="54"/>
      <c r="E10" s="55">
        <v>180</v>
      </c>
      <c r="F10" s="55">
        <v>200</v>
      </c>
      <c r="G10" s="61">
        <v>2.18</v>
      </c>
      <c r="H10" s="61">
        <v>2.98</v>
      </c>
      <c r="I10" s="61">
        <v>3.44</v>
      </c>
      <c r="J10" s="61">
        <v>4.32</v>
      </c>
      <c r="K10" s="61">
        <v>14.88</v>
      </c>
      <c r="L10" s="61">
        <v>18.13</v>
      </c>
      <c r="M10" s="61">
        <v>99.2</v>
      </c>
      <c r="N10" s="61">
        <v>123.32</v>
      </c>
      <c r="O10" s="61">
        <v>1.31</v>
      </c>
      <c r="P10" s="61">
        <v>1.65</v>
      </c>
      <c r="Q10" s="15"/>
    </row>
    <row r="11" spans="1:17" ht="38.25">
      <c r="A11" s="44"/>
      <c r="B11" s="16" t="s">
        <v>27</v>
      </c>
      <c r="C11" s="443">
        <v>101</v>
      </c>
      <c r="D11" s="443">
        <v>127</v>
      </c>
      <c r="E11" s="443">
        <v>101</v>
      </c>
      <c r="F11" s="443">
        <v>127</v>
      </c>
      <c r="G11" s="61"/>
      <c r="H11" s="61"/>
      <c r="I11" s="61"/>
      <c r="J11" s="61"/>
      <c r="K11" s="61"/>
      <c r="L11" s="61"/>
      <c r="M11" s="61"/>
      <c r="N11" s="458"/>
      <c r="O11" s="61"/>
      <c r="P11" s="61"/>
      <c r="Q11" s="15"/>
    </row>
    <row r="12" spans="1:17" ht="38.25">
      <c r="A12" s="44"/>
      <c r="B12" s="16" t="s">
        <v>38</v>
      </c>
      <c r="C12" s="57">
        <v>1.43</v>
      </c>
      <c r="D12" s="57">
        <v>1.72</v>
      </c>
      <c r="E12" s="57">
        <v>1.43</v>
      </c>
      <c r="F12" s="57">
        <v>1.72</v>
      </c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15"/>
    </row>
    <row r="13" spans="1:17" ht="38.25">
      <c r="A13" s="44"/>
      <c r="B13" s="16" t="s">
        <v>24</v>
      </c>
      <c r="C13" s="443">
        <v>10</v>
      </c>
      <c r="D13" s="443">
        <v>12</v>
      </c>
      <c r="E13" s="443">
        <v>10</v>
      </c>
      <c r="F13" s="443">
        <v>12</v>
      </c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1"/>
    </row>
    <row r="14" spans="1:17" ht="39" customHeight="1">
      <c r="A14" s="44" t="s">
        <v>118</v>
      </c>
      <c r="B14" s="11" t="s">
        <v>54</v>
      </c>
      <c r="C14" s="454"/>
      <c r="D14" s="454"/>
      <c r="E14" s="383">
        <v>37</v>
      </c>
      <c r="F14" s="383">
        <v>51</v>
      </c>
      <c r="G14" s="456">
        <v>1.48</v>
      </c>
      <c r="H14" s="456">
        <v>1.8</v>
      </c>
      <c r="I14" s="456">
        <v>4.99</v>
      </c>
      <c r="J14" s="456">
        <v>6.88</v>
      </c>
      <c r="K14" s="456">
        <v>13.8</v>
      </c>
      <c r="L14" s="456">
        <v>18</v>
      </c>
      <c r="M14" s="456">
        <f>G14*4+I14*9+K14*4</f>
        <v>106.03</v>
      </c>
      <c r="N14" s="456">
        <f>H14*4+J14*9+L14*4</f>
        <v>141.12</v>
      </c>
      <c r="O14" s="456">
        <v>0</v>
      </c>
      <c r="P14" s="456">
        <v>0</v>
      </c>
      <c r="Q14" s="9"/>
    </row>
    <row r="15" spans="1:17" ht="38.25">
      <c r="A15" s="44"/>
      <c r="B15" s="16" t="s">
        <v>13</v>
      </c>
      <c r="C15" s="457">
        <v>5</v>
      </c>
      <c r="D15" s="457">
        <v>5</v>
      </c>
      <c r="E15" s="457">
        <v>5</v>
      </c>
      <c r="F15" s="457">
        <v>5</v>
      </c>
      <c r="G15" s="458"/>
      <c r="H15" s="458"/>
      <c r="I15" s="458"/>
      <c r="J15" s="458"/>
      <c r="K15" s="458"/>
      <c r="L15" s="458"/>
      <c r="M15" s="458"/>
      <c r="N15" s="458"/>
      <c r="O15" s="458"/>
      <c r="P15" s="458"/>
      <c r="Q15" s="15"/>
    </row>
    <row r="16" spans="1:17" ht="38.25">
      <c r="A16" s="44"/>
      <c r="B16" s="16" t="s">
        <v>14</v>
      </c>
      <c r="C16" s="457">
        <v>32</v>
      </c>
      <c r="D16" s="457">
        <v>46</v>
      </c>
      <c r="E16" s="457">
        <v>32</v>
      </c>
      <c r="F16" s="457">
        <v>46</v>
      </c>
      <c r="G16" s="458"/>
      <c r="H16" s="458"/>
      <c r="I16" s="458"/>
      <c r="J16" s="458"/>
      <c r="K16" s="458"/>
      <c r="L16" s="458"/>
      <c r="M16" s="458"/>
      <c r="N16" s="458"/>
      <c r="O16" s="458"/>
      <c r="P16" s="458"/>
      <c r="Q16" s="15"/>
    </row>
    <row r="17" spans="1:17" ht="38.25">
      <c r="A17" s="44"/>
      <c r="B17" s="11" t="s">
        <v>25</v>
      </c>
      <c r="C17" s="54"/>
      <c r="D17" s="54"/>
      <c r="E17" s="63">
        <f aca="true" t="shared" si="0" ref="E17:P17">E5+E10+E14</f>
        <v>367</v>
      </c>
      <c r="F17" s="63">
        <f t="shared" si="0"/>
        <v>451</v>
      </c>
      <c r="G17" s="63">
        <f t="shared" si="0"/>
        <v>7.700000000000001</v>
      </c>
      <c r="H17" s="63">
        <f t="shared" si="0"/>
        <v>10.3</v>
      </c>
      <c r="I17" s="63">
        <f t="shared" si="0"/>
        <v>13.52</v>
      </c>
      <c r="J17" s="63">
        <f t="shared" si="0"/>
        <v>18.22</v>
      </c>
      <c r="K17" s="63">
        <f t="shared" si="0"/>
        <v>46.86</v>
      </c>
      <c r="L17" s="63">
        <f t="shared" si="0"/>
        <v>62.03</v>
      </c>
      <c r="M17" s="63">
        <f t="shared" si="0"/>
        <v>340.23</v>
      </c>
      <c r="N17" s="63">
        <f t="shared" si="0"/>
        <v>452.44</v>
      </c>
      <c r="O17" s="63">
        <f t="shared" si="0"/>
        <v>2.74</v>
      </c>
      <c r="P17" s="63">
        <f t="shared" si="0"/>
        <v>3.55</v>
      </c>
      <c r="Q17" s="15"/>
    </row>
    <row r="18" spans="1:17" ht="38.25">
      <c r="A18" s="44"/>
      <c r="B18" s="19" t="s">
        <v>15</v>
      </c>
      <c r="C18" s="61"/>
      <c r="D18" s="61"/>
      <c r="E18" s="60"/>
      <c r="F18" s="60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1"/>
    </row>
    <row r="19" spans="1:17" ht="38.25">
      <c r="A19" s="44" t="s">
        <v>119</v>
      </c>
      <c r="B19" s="213" t="s">
        <v>509</v>
      </c>
      <c r="C19" s="24"/>
      <c r="D19" s="24"/>
      <c r="E19" s="426">
        <v>100</v>
      </c>
      <c r="F19" s="426">
        <v>100</v>
      </c>
      <c r="G19" s="441">
        <v>2.8</v>
      </c>
      <c r="H19" s="441">
        <v>2.8</v>
      </c>
      <c r="I19" s="441">
        <v>3.2</v>
      </c>
      <c r="J19" s="441">
        <v>3.2</v>
      </c>
      <c r="K19" s="441">
        <v>5</v>
      </c>
      <c r="L19" s="441">
        <v>5</v>
      </c>
      <c r="M19" s="441">
        <v>60</v>
      </c>
      <c r="N19" s="441">
        <v>60</v>
      </c>
      <c r="O19" s="441">
        <v>0.25</v>
      </c>
      <c r="P19" s="441">
        <v>0.25</v>
      </c>
      <c r="Q19" s="1"/>
    </row>
    <row r="20" spans="1:17" s="435" customFormat="1" ht="38.25">
      <c r="A20" s="358"/>
      <c r="B20" s="442" t="s">
        <v>27</v>
      </c>
      <c r="C20" s="457">
        <v>105</v>
      </c>
      <c r="D20" s="457">
        <v>105</v>
      </c>
      <c r="E20" s="457">
        <v>105</v>
      </c>
      <c r="F20" s="457">
        <v>105</v>
      </c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1"/>
    </row>
    <row r="21" spans="1:17" ht="38.25">
      <c r="A21" s="64"/>
      <c r="B21" s="11" t="s">
        <v>25</v>
      </c>
      <c r="C21" s="54"/>
      <c r="D21" s="54"/>
      <c r="E21" s="63">
        <f>E19</f>
        <v>100</v>
      </c>
      <c r="F21" s="63">
        <f aca="true" t="shared" si="1" ref="F21:P21">F19</f>
        <v>100</v>
      </c>
      <c r="G21" s="63">
        <f t="shared" si="1"/>
        <v>2.8</v>
      </c>
      <c r="H21" s="63">
        <f t="shared" si="1"/>
        <v>2.8</v>
      </c>
      <c r="I21" s="63">
        <f t="shared" si="1"/>
        <v>3.2</v>
      </c>
      <c r="J21" s="63">
        <f t="shared" si="1"/>
        <v>3.2</v>
      </c>
      <c r="K21" s="63">
        <f t="shared" si="1"/>
        <v>5</v>
      </c>
      <c r="L21" s="63">
        <f t="shared" si="1"/>
        <v>5</v>
      </c>
      <c r="M21" s="63">
        <f t="shared" si="1"/>
        <v>60</v>
      </c>
      <c r="N21" s="63">
        <f t="shared" si="1"/>
        <v>60</v>
      </c>
      <c r="O21" s="63">
        <f t="shared" si="1"/>
        <v>0.25</v>
      </c>
      <c r="P21" s="63">
        <f t="shared" si="1"/>
        <v>0.25</v>
      </c>
      <c r="Q21" s="1"/>
    </row>
    <row r="22" spans="1:17" s="43" customFormat="1" ht="38.25">
      <c r="A22" s="44"/>
      <c r="B22" s="6" t="s">
        <v>17</v>
      </c>
      <c r="C22" s="56"/>
      <c r="D22" s="56"/>
      <c r="E22" s="60"/>
      <c r="F22" s="60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1"/>
    </row>
    <row r="23" spans="1:17" s="43" customFormat="1" ht="39" customHeight="1">
      <c r="A23" s="44" t="s">
        <v>120</v>
      </c>
      <c r="B23" s="448" t="s">
        <v>511</v>
      </c>
      <c r="C23" s="54"/>
      <c r="D23" s="54"/>
      <c r="E23" s="55">
        <v>45</v>
      </c>
      <c r="F23" s="55">
        <v>60</v>
      </c>
      <c r="G23" s="61">
        <v>5.03</v>
      </c>
      <c r="H23" s="61">
        <v>6.71</v>
      </c>
      <c r="I23" s="61">
        <v>2.63</v>
      </c>
      <c r="J23" s="61">
        <v>3.51</v>
      </c>
      <c r="K23" s="61">
        <v>3.21</v>
      </c>
      <c r="L23" s="61">
        <v>4.28</v>
      </c>
      <c r="M23" s="61">
        <v>57</v>
      </c>
      <c r="N23" s="61">
        <v>76</v>
      </c>
      <c r="O23" s="61">
        <v>0.5</v>
      </c>
      <c r="P23" s="61">
        <v>0.67</v>
      </c>
      <c r="Q23" s="9"/>
    </row>
    <row r="24" spans="1:17" ht="38.25">
      <c r="A24" s="44"/>
      <c r="B24" s="31" t="s">
        <v>424</v>
      </c>
      <c r="C24" s="57">
        <v>51</v>
      </c>
      <c r="D24" s="57">
        <v>67</v>
      </c>
      <c r="E24" s="57">
        <v>48</v>
      </c>
      <c r="F24" s="57">
        <v>63</v>
      </c>
      <c r="G24" s="61"/>
      <c r="H24" s="458"/>
      <c r="I24" s="458"/>
      <c r="J24" s="458"/>
      <c r="K24" s="458"/>
      <c r="L24" s="458"/>
      <c r="M24" s="458"/>
      <c r="N24" s="458"/>
      <c r="O24" s="458"/>
      <c r="P24" s="458"/>
      <c r="Q24" s="15"/>
    </row>
    <row r="25" spans="1:17" s="435" customFormat="1" ht="38.25">
      <c r="A25" s="358"/>
      <c r="B25" s="445" t="s">
        <v>338</v>
      </c>
      <c r="C25" s="457">
        <v>3</v>
      </c>
      <c r="D25" s="457">
        <v>4</v>
      </c>
      <c r="E25" s="457">
        <v>2</v>
      </c>
      <c r="F25" s="457">
        <v>3</v>
      </c>
      <c r="G25" s="458"/>
      <c r="H25" s="458"/>
      <c r="I25" s="458"/>
      <c r="J25" s="458"/>
      <c r="K25" s="458"/>
      <c r="L25" s="458"/>
      <c r="M25" s="458"/>
      <c r="N25" s="458"/>
      <c r="O25" s="458"/>
      <c r="P25" s="458"/>
      <c r="Q25" s="15"/>
    </row>
    <row r="26" spans="1:17" s="435" customFormat="1" ht="38.25">
      <c r="A26" s="358"/>
      <c r="B26" s="445" t="s">
        <v>334</v>
      </c>
      <c r="C26" s="457">
        <v>2</v>
      </c>
      <c r="D26" s="457">
        <v>3</v>
      </c>
      <c r="E26" s="457">
        <v>2</v>
      </c>
      <c r="F26" s="457">
        <v>3</v>
      </c>
      <c r="G26" s="458"/>
      <c r="H26" s="458"/>
      <c r="I26" s="458"/>
      <c r="J26" s="458"/>
      <c r="K26" s="458"/>
      <c r="L26" s="458"/>
      <c r="M26" s="458"/>
      <c r="N26" s="458"/>
      <c r="O26" s="458"/>
      <c r="P26" s="458"/>
      <c r="Q26" s="15"/>
    </row>
    <row r="27" spans="1:17" ht="38.25">
      <c r="A27" s="44"/>
      <c r="B27" s="449" t="s">
        <v>97</v>
      </c>
      <c r="C27" s="457">
        <v>22</v>
      </c>
      <c r="D27" s="457">
        <v>29</v>
      </c>
      <c r="E27" s="461">
        <v>17</v>
      </c>
      <c r="F27" s="461">
        <v>22</v>
      </c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15"/>
    </row>
    <row r="28" spans="1:17" ht="38.25">
      <c r="A28" s="44"/>
      <c r="B28" s="449" t="s">
        <v>340</v>
      </c>
      <c r="C28" s="457">
        <v>24</v>
      </c>
      <c r="D28" s="457">
        <v>31</v>
      </c>
      <c r="E28" s="461">
        <v>17</v>
      </c>
      <c r="F28" s="461">
        <v>22</v>
      </c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15"/>
    </row>
    <row r="29" spans="1:17" ht="38.25">
      <c r="A29" s="44"/>
      <c r="B29" s="449" t="s">
        <v>341</v>
      </c>
      <c r="C29" s="457">
        <v>25</v>
      </c>
      <c r="D29" s="457">
        <v>33</v>
      </c>
      <c r="E29" s="461">
        <v>17</v>
      </c>
      <c r="F29" s="461">
        <v>22</v>
      </c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15"/>
    </row>
    <row r="30" spans="1:17" ht="38.25">
      <c r="A30" s="44"/>
      <c r="B30" s="449" t="s">
        <v>342</v>
      </c>
      <c r="C30" s="457">
        <v>28</v>
      </c>
      <c r="D30" s="457">
        <v>36</v>
      </c>
      <c r="E30" s="461">
        <v>17</v>
      </c>
      <c r="F30" s="461">
        <v>22</v>
      </c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15"/>
    </row>
    <row r="31" spans="1:17" ht="38.25">
      <c r="A31" s="44"/>
      <c r="B31" s="445" t="s">
        <v>335</v>
      </c>
      <c r="C31" s="461">
        <v>17</v>
      </c>
      <c r="D31" s="461">
        <v>22</v>
      </c>
      <c r="E31" s="461">
        <v>17</v>
      </c>
      <c r="F31" s="461">
        <v>22</v>
      </c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15"/>
    </row>
    <row r="32" spans="1:17" s="435" customFormat="1" ht="38.25">
      <c r="A32" s="358"/>
      <c r="B32" s="445" t="s">
        <v>94</v>
      </c>
      <c r="C32" s="457">
        <v>2</v>
      </c>
      <c r="D32" s="457">
        <v>3</v>
      </c>
      <c r="E32" s="461">
        <v>2</v>
      </c>
      <c r="F32" s="461">
        <v>3</v>
      </c>
      <c r="G32" s="458"/>
      <c r="H32" s="458"/>
      <c r="I32" s="458"/>
      <c r="J32" s="458"/>
      <c r="K32" s="458"/>
      <c r="L32" s="458"/>
      <c r="M32" s="458"/>
      <c r="N32" s="458"/>
      <c r="O32" s="458"/>
      <c r="P32" s="458"/>
      <c r="Q32" s="15"/>
    </row>
    <row r="33" spans="1:17" ht="38.25">
      <c r="A33" s="44" t="s">
        <v>121</v>
      </c>
      <c r="B33" s="453" t="s">
        <v>529</v>
      </c>
      <c r="C33" s="66"/>
      <c r="D33" s="66"/>
      <c r="E33" s="55">
        <v>150</v>
      </c>
      <c r="F33" s="55">
        <v>200</v>
      </c>
      <c r="G33" s="61">
        <v>4.18</v>
      </c>
      <c r="H33" s="61">
        <v>5.62</v>
      </c>
      <c r="I33" s="61">
        <v>5.89</v>
      </c>
      <c r="J33" s="61">
        <v>7.01</v>
      </c>
      <c r="K33" s="61">
        <v>4.96</v>
      </c>
      <c r="L33" s="61">
        <v>6.6</v>
      </c>
      <c r="M33" s="61">
        <v>108.57</v>
      </c>
      <c r="N33" s="458">
        <v>134.97</v>
      </c>
      <c r="O33" s="61">
        <v>10.63</v>
      </c>
      <c r="P33" s="61">
        <v>14.17</v>
      </c>
      <c r="Q33" s="15"/>
    </row>
    <row r="34" spans="1:17" s="435" customFormat="1" ht="38.25">
      <c r="A34" s="358"/>
      <c r="B34" s="432" t="s">
        <v>55</v>
      </c>
      <c r="C34" s="496">
        <v>13</v>
      </c>
      <c r="D34" s="496">
        <v>16</v>
      </c>
      <c r="E34" s="496">
        <v>11</v>
      </c>
      <c r="F34" s="496">
        <v>14</v>
      </c>
      <c r="G34" s="458"/>
      <c r="H34" s="458"/>
      <c r="I34" s="458"/>
      <c r="J34" s="458"/>
      <c r="K34" s="458"/>
      <c r="L34" s="458"/>
      <c r="M34" s="458"/>
      <c r="N34" s="458"/>
      <c r="O34" s="458"/>
      <c r="P34" s="458"/>
      <c r="Q34" s="15"/>
    </row>
    <row r="35" spans="1:17" ht="39" customHeight="1">
      <c r="A35" s="44"/>
      <c r="B35" s="26" t="s">
        <v>338</v>
      </c>
      <c r="C35" s="57">
        <v>7</v>
      </c>
      <c r="D35" s="57">
        <v>10</v>
      </c>
      <c r="E35" s="57">
        <v>6</v>
      </c>
      <c r="F35" s="57">
        <v>8</v>
      </c>
      <c r="G35" s="61"/>
      <c r="H35" s="458"/>
      <c r="I35" s="458"/>
      <c r="J35" s="458"/>
      <c r="K35" s="458"/>
      <c r="L35" s="458"/>
      <c r="M35" s="458"/>
      <c r="N35" s="458"/>
      <c r="O35" s="458"/>
      <c r="P35" s="458"/>
      <c r="Q35" s="9"/>
    </row>
    <row r="36" spans="1:17" ht="38.25">
      <c r="A36" s="44"/>
      <c r="B36" s="26" t="s">
        <v>334</v>
      </c>
      <c r="C36" s="57">
        <v>6</v>
      </c>
      <c r="D36" s="57">
        <v>8</v>
      </c>
      <c r="E36" s="57">
        <v>6</v>
      </c>
      <c r="F36" s="57">
        <v>8</v>
      </c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15"/>
    </row>
    <row r="37" spans="1:17" ht="38.25">
      <c r="A37" s="44"/>
      <c r="B37" s="33" t="s">
        <v>97</v>
      </c>
      <c r="C37" s="57">
        <v>21</v>
      </c>
      <c r="D37" s="57">
        <v>28</v>
      </c>
      <c r="E37" s="67">
        <v>16</v>
      </c>
      <c r="F37" s="67">
        <v>21</v>
      </c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15"/>
    </row>
    <row r="38" spans="1:17" ht="38.25">
      <c r="A38" s="44"/>
      <c r="B38" s="33" t="s">
        <v>340</v>
      </c>
      <c r="C38" s="57">
        <v>23</v>
      </c>
      <c r="D38" s="57">
        <v>30</v>
      </c>
      <c r="E38" s="461">
        <v>16</v>
      </c>
      <c r="F38" s="461">
        <v>21</v>
      </c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15"/>
    </row>
    <row r="39" spans="1:17" ht="38.25">
      <c r="A39" s="44"/>
      <c r="B39" s="33" t="s">
        <v>341</v>
      </c>
      <c r="C39" s="57">
        <v>25</v>
      </c>
      <c r="D39" s="57">
        <v>32</v>
      </c>
      <c r="E39" s="461">
        <v>16</v>
      </c>
      <c r="F39" s="461">
        <v>21</v>
      </c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15"/>
    </row>
    <row r="40" spans="1:17" ht="38.25">
      <c r="A40" s="44"/>
      <c r="B40" s="33" t="s">
        <v>342</v>
      </c>
      <c r="C40" s="57">
        <v>27</v>
      </c>
      <c r="D40" s="57">
        <v>35</v>
      </c>
      <c r="E40" s="461">
        <v>16</v>
      </c>
      <c r="F40" s="461">
        <v>21</v>
      </c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15"/>
    </row>
    <row r="41" spans="1:17" ht="38.25">
      <c r="A41" s="44"/>
      <c r="B41" s="26" t="s">
        <v>335</v>
      </c>
      <c r="C41" s="57">
        <v>16</v>
      </c>
      <c r="D41" s="57">
        <v>21</v>
      </c>
      <c r="E41" s="461">
        <v>16</v>
      </c>
      <c r="F41" s="461">
        <v>21</v>
      </c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15"/>
    </row>
    <row r="42" spans="1:17" ht="41.25" customHeight="1">
      <c r="A42" s="44"/>
      <c r="B42" s="27" t="s">
        <v>426</v>
      </c>
      <c r="C42" s="57">
        <v>8.8</v>
      </c>
      <c r="D42" s="57">
        <v>11</v>
      </c>
      <c r="E42" s="67">
        <v>7</v>
      </c>
      <c r="F42" s="67">
        <v>9</v>
      </c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15"/>
    </row>
    <row r="43" spans="1:17" ht="38.25">
      <c r="A43" s="44"/>
      <c r="B43" s="27" t="s">
        <v>427</v>
      </c>
      <c r="C43" s="57">
        <v>9.3</v>
      </c>
      <c r="D43" s="57">
        <v>12</v>
      </c>
      <c r="E43" s="67">
        <v>7</v>
      </c>
      <c r="F43" s="67">
        <v>9</v>
      </c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15"/>
    </row>
    <row r="44" spans="1:17" ht="38.25">
      <c r="A44" s="44"/>
      <c r="B44" s="27" t="s">
        <v>333</v>
      </c>
      <c r="C44" s="57">
        <v>7</v>
      </c>
      <c r="D44" s="57">
        <v>9</v>
      </c>
      <c r="E44" s="67">
        <v>7</v>
      </c>
      <c r="F44" s="67">
        <v>9</v>
      </c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15"/>
    </row>
    <row r="45" spans="1:17" ht="38.25">
      <c r="A45" s="44"/>
      <c r="B45" s="16" t="s">
        <v>92</v>
      </c>
      <c r="C45" s="57">
        <v>35</v>
      </c>
      <c r="D45" s="57">
        <v>46</v>
      </c>
      <c r="E45" s="57">
        <v>28</v>
      </c>
      <c r="F45" s="57">
        <v>37</v>
      </c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15"/>
    </row>
    <row r="46" spans="1:17" ht="38.25">
      <c r="A46" s="44"/>
      <c r="B46" s="26" t="s">
        <v>422</v>
      </c>
      <c r="C46" s="57">
        <v>29</v>
      </c>
      <c r="D46" s="57">
        <v>39</v>
      </c>
      <c r="E46" s="57">
        <v>28</v>
      </c>
      <c r="F46" s="57">
        <v>37</v>
      </c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15"/>
    </row>
    <row r="47" spans="1:17" ht="38.25">
      <c r="A47" s="44"/>
      <c r="B47" s="31" t="s">
        <v>56</v>
      </c>
      <c r="C47" s="57">
        <v>2</v>
      </c>
      <c r="D47" s="57">
        <v>3</v>
      </c>
      <c r="E47" s="57">
        <v>2</v>
      </c>
      <c r="F47" s="57">
        <v>3</v>
      </c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1"/>
    </row>
    <row r="48" spans="1:17" ht="38.25">
      <c r="A48" s="44"/>
      <c r="B48" s="36" t="s">
        <v>51</v>
      </c>
      <c r="C48" s="57">
        <v>8</v>
      </c>
      <c r="D48" s="57">
        <v>9</v>
      </c>
      <c r="E48" s="57">
        <v>8</v>
      </c>
      <c r="F48" s="57">
        <v>9</v>
      </c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1"/>
    </row>
    <row r="49" spans="1:17" ht="36" customHeight="1">
      <c r="A49" s="44"/>
      <c r="B49" s="16" t="s">
        <v>13</v>
      </c>
      <c r="C49" s="17">
        <v>4.5</v>
      </c>
      <c r="D49" s="17">
        <v>5</v>
      </c>
      <c r="E49" s="17">
        <v>4.5</v>
      </c>
      <c r="F49" s="17">
        <v>5</v>
      </c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1"/>
    </row>
    <row r="50" spans="1:17" ht="36" customHeight="1">
      <c r="A50" s="44" t="s">
        <v>122</v>
      </c>
      <c r="B50" s="447" t="s">
        <v>478</v>
      </c>
      <c r="C50" s="440"/>
      <c r="D50" s="440"/>
      <c r="E50" s="424">
        <v>40</v>
      </c>
      <c r="F50" s="424">
        <v>50</v>
      </c>
      <c r="G50" s="441">
        <v>7.86</v>
      </c>
      <c r="H50" s="441">
        <v>9.83</v>
      </c>
      <c r="I50" s="441">
        <v>7.25</v>
      </c>
      <c r="J50" s="441">
        <v>9.06</v>
      </c>
      <c r="K50" s="441">
        <v>3.83</v>
      </c>
      <c r="L50" s="441">
        <v>4.75</v>
      </c>
      <c r="M50" s="441">
        <v>81.74</v>
      </c>
      <c r="N50" s="441">
        <v>102.68</v>
      </c>
      <c r="O50" s="441">
        <v>0.65</v>
      </c>
      <c r="P50" s="441">
        <v>0.76</v>
      </c>
      <c r="Q50" s="9"/>
    </row>
    <row r="51" spans="1:17" ht="39" customHeight="1">
      <c r="A51" s="44"/>
      <c r="B51" s="11" t="s">
        <v>331</v>
      </c>
      <c r="C51" s="54"/>
      <c r="D51" s="54"/>
      <c r="E51" s="55">
        <v>85</v>
      </c>
      <c r="F51" s="55">
        <v>165</v>
      </c>
      <c r="G51" s="20">
        <v>7.22</v>
      </c>
      <c r="H51" s="20">
        <v>8.2</v>
      </c>
      <c r="I51" s="20">
        <v>2.79</v>
      </c>
      <c r="J51" s="20">
        <v>4.69</v>
      </c>
      <c r="K51" s="20">
        <v>13.34</v>
      </c>
      <c r="L51" s="20">
        <v>31.97</v>
      </c>
      <c r="M51" s="20">
        <v>104.78</v>
      </c>
      <c r="N51" s="20">
        <f>H51*4+J51*9+L51*4</f>
        <v>202.89</v>
      </c>
      <c r="O51" s="20">
        <v>0</v>
      </c>
      <c r="P51" s="20">
        <v>0</v>
      </c>
      <c r="Q51" s="9"/>
    </row>
    <row r="52" spans="1:17" ht="38.25">
      <c r="A52" s="44"/>
      <c r="B52" s="432" t="s">
        <v>55</v>
      </c>
      <c r="C52" s="443">
        <v>51</v>
      </c>
      <c r="D52" s="443">
        <v>61</v>
      </c>
      <c r="E52" s="443">
        <v>39</v>
      </c>
      <c r="F52" s="443">
        <v>54</v>
      </c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15"/>
    </row>
    <row r="53" spans="1:17" s="435" customFormat="1" ht="38.25">
      <c r="A53" s="358"/>
      <c r="B53" s="445" t="s">
        <v>338</v>
      </c>
      <c r="C53" s="457">
        <v>7</v>
      </c>
      <c r="D53" s="457">
        <v>8</v>
      </c>
      <c r="E53" s="457">
        <v>6</v>
      </c>
      <c r="F53" s="457">
        <v>7</v>
      </c>
      <c r="G53" s="458"/>
      <c r="H53" s="458"/>
      <c r="I53" s="458"/>
      <c r="J53" s="458"/>
      <c r="K53" s="458"/>
      <c r="L53" s="458"/>
      <c r="M53" s="458"/>
      <c r="N53" s="458"/>
      <c r="O53" s="458"/>
      <c r="P53" s="458"/>
      <c r="Q53" s="15"/>
    </row>
    <row r="54" spans="1:17" s="435" customFormat="1" ht="38.25">
      <c r="A54" s="358"/>
      <c r="B54" s="445" t="s">
        <v>334</v>
      </c>
      <c r="C54" s="457">
        <v>6</v>
      </c>
      <c r="D54" s="457">
        <v>7</v>
      </c>
      <c r="E54" s="457">
        <v>6</v>
      </c>
      <c r="F54" s="457">
        <v>7</v>
      </c>
      <c r="G54" s="458"/>
      <c r="H54" s="458"/>
      <c r="I54" s="458"/>
      <c r="J54" s="458"/>
      <c r="K54" s="458"/>
      <c r="L54" s="458"/>
      <c r="M54" s="458"/>
      <c r="N54" s="458"/>
      <c r="O54" s="458"/>
      <c r="P54" s="458"/>
      <c r="Q54" s="15"/>
    </row>
    <row r="55" spans="1:17" ht="38.25">
      <c r="A55" s="44"/>
      <c r="B55" s="432" t="s">
        <v>31</v>
      </c>
      <c r="C55" s="495">
        <v>5.5</v>
      </c>
      <c r="D55" s="495">
        <v>6.5</v>
      </c>
      <c r="E55" s="495">
        <v>5.5</v>
      </c>
      <c r="F55" s="495">
        <v>6.5</v>
      </c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15"/>
    </row>
    <row r="56" spans="1:17" ht="38.25">
      <c r="A56" s="44"/>
      <c r="B56" s="375" t="s">
        <v>27</v>
      </c>
      <c r="C56" s="57">
        <v>8</v>
      </c>
      <c r="D56" s="57">
        <v>10</v>
      </c>
      <c r="E56" s="57">
        <v>8</v>
      </c>
      <c r="F56" s="57">
        <v>10</v>
      </c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15"/>
    </row>
    <row r="57" spans="1:17" ht="38.25">
      <c r="A57" s="44"/>
      <c r="B57" s="31" t="s">
        <v>23</v>
      </c>
      <c r="C57" s="57">
        <v>2</v>
      </c>
      <c r="D57" s="57">
        <v>3</v>
      </c>
      <c r="E57" s="57">
        <v>2</v>
      </c>
      <c r="F57" s="57">
        <v>3</v>
      </c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15"/>
    </row>
    <row r="58" spans="1:17" ht="38.25">
      <c r="A58" s="44"/>
      <c r="B58" s="445" t="s">
        <v>62</v>
      </c>
      <c r="C58" s="69">
        <v>7</v>
      </c>
      <c r="D58" s="69">
        <v>9</v>
      </c>
      <c r="E58" s="57">
        <v>7</v>
      </c>
      <c r="F58" s="57">
        <v>9</v>
      </c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15"/>
    </row>
    <row r="59" spans="1:17" ht="38.25">
      <c r="A59" s="44"/>
      <c r="B59" s="445" t="s">
        <v>13</v>
      </c>
      <c r="C59" s="69">
        <v>2.5</v>
      </c>
      <c r="D59" s="69">
        <v>3</v>
      </c>
      <c r="E59" s="57">
        <v>2.5</v>
      </c>
      <c r="F59" s="57">
        <v>3</v>
      </c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15"/>
    </row>
    <row r="60" spans="1:17" ht="38.25">
      <c r="A60" s="44"/>
      <c r="B60" s="442" t="s">
        <v>71</v>
      </c>
      <c r="C60" s="57">
        <v>34</v>
      </c>
      <c r="D60" s="57">
        <v>79</v>
      </c>
      <c r="E60" s="57">
        <v>33</v>
      </c>
      <c r="F60" s="57">
        <v>78</v>
      </c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15"/>
    </row>
    <row r="61" spans="1:17" ht="38.25">
      <c r="A61" s="44"/>
      <c r="B61" s="442" t="s">
        <v>13</v>
      </c>
      <c r="C61" s="57">
        <v>3.5</v>
      </c>
      <c r="D61" s="57">
        <v>5</v>
      </c>
      <c r="E61" s="57">
        <v>3.5</v>
      </c>
      <c r="F61" s="57">
        <v>5</v>
      </c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15"/>
    </row>
    <row r="62" spans="1:17" ht="38.25">
      <c r="A62" s="44" t="s">
        <v>123</v>
      </c>
      <c r="B62" s="32" t="s">
        <v>395</v>
      </c>
      <c r="C62" s="12"/>
      <c r="D62" s="12"/>
      <c r="E62" s="13">
        <v>150</v>
      </c>
      <c r="F62" s="13">
        <v>200</v>
      </c>
      <c r="G62" s="20">
        <v>0.06</v>
      </c>
      <c r="H62" s="20">
        <v>0.08</v>
      </c>
      <c r="I62" s="20">
        <v>0.04</v>
      </c>
      <c r="J62" s="20">
        <v>0.06</v>
      </c>
      <c r="K62" s="20">
        <v>9.52</v>
      </c>
      <c r="L62" s="20">
        <v>15.03</v>
      </c>
      <c r="M62" s="20">
        <v>39</v>
      </c>
      <c r="N62" s="20">
        <v>61</v>
      </c>
      <c r="O62" s="20">
        <v>0.75</v>
      </c>
      <c r="P62" s="20">
        <v>1</v>
      </c>
      <c r="Q62" s="15"/>
    </row>
    <row r="63" spans="1:17" ht="36" customHeight="1">
      <c r="A63" s="44"/>
      <c r="B63" s="275" t="s">
        <v>527</v>
      </c>
      <c r="C63" s="17">
        <v>16</v>
      </c>
      <c r="D63" s="17">
        <v>22</v>
      </c>
      <c r="E63" s="17">
        <v>15</v>
      </c>
      <c r="F63" s="17">
        <v>20</v>
      </c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15"/>
    </row>
    <row r="64" spans="1:17" ht="38.25">
      <c r="A64" s="44"/>
      <c r="B64" s="16" t="s">
        <v>24</v>
      </c>
      <c r="C64" s="17">
        <v>8</v>
      </c>
      <c r="D64" s="17">
        <v>13</v>
      </c>
      <c r="E64" s="17">
        <v>8</v>
      </c>
      <c r="F64" s="17">
        <v>13</v>
      </c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1"/>
    </row>
    <row r="65" spans="1:17" ht="38.25">
      <c r="A65" s="358" t="s">
        <v>385</v>
      </c>
      <c r="B65" s="11" t="s">
        <v>32</v>
      </c>
      <c r="C65" s="54">
        <v>40</v>
      </c>
      <c r="D65" s="54">
        <v>50</v>
      </c>
      <c r="E65" s="55">
        <v>40</v>
      </c>
      <c r="F65" s="55">
        <v>50</v>
      </c>
      <c r="G65" s="14">
        <v>1.64</v>
      </c>
      <c r="H65" s="14">
        <v>2.3</v>
      </c>
      <c r="I65" s="14">
        <v>0.48</v>
      </c>
      <c r="J65" s="14">
        <v>0.6</v>
      </c>
      <c r="K65" s="14">
        <v>13.36</v>
      </c>
      <c r="L65" s="14">
        <v>16.7</v>
      </c>
      <c r="M65" s="14">
        <f>G65*4+I65*9+K65*4</f>
        <v>64.32</v>
      </c>
      <c r="N65" s="14">
        <f>H65*4+J65*9+L65*4</f>
        <v>81.39999999999999</v>
      </c>
      <c r="O65" s="14">
        <v>0</v>
      </c>
      <c r="P65" s="14">
        <v>0</v>
      </c>
      <c r="Q65" s="1"/>
    </row>
    <row r="66" spans="1:17" ht="38.25">
      <c r="A66" s="44"/>
      <c r="B66" s="11" t="s">
        <v>25</v>
      </c>
      <c r="C66" s="54"/>
      <c r="D66" s="54"/>
      <c r="E66" s="70">
        <f aca="true" t="shared" si="2" ref="E66:P66">E23+E33+E50+E51+E62+E65</f>
        <v>510</v>
      </c>
      <c r="F66" s="70">
        <f t="shared" si="2"/>
        <v>725</v>
      </c>
      <c r="G66" s="70">
        <f t="shared" si="2"/>
        <v>25.99</v>
      </c>
      <c r="H66" s="70">
        <f t="shared" si="2"/>
        <v>32.739999999999995</v>
      </c>
      <c r="I66" s="70">
        <f t="shared" si="2"/>
        <v>19.08</v>
      </c>
      <c r="J66" s="70">
        <f t="shared" si="2"/>
        <v>24.93</v>
      </c>
      <c r="K66" s="70">
        <f t="shared" si="2"/>
        <v>48.22</v>
      </c>
      <c r="L66" s="70">
        <f t="shared" si="2"/>
        <v>79.33</v>
      </c>
      <c r="M66" s="70">
        <f t="shared" si="2"/>
        <v>455.41</v>
      </c>
      <c r="N66" s="70">
        <f t="shared" si="2"/>
        <v>658.9399999999999</v>
      </c>
      <c r="O66" s="70">
        <f t="shared" si="2"/>
        <v>12.530000000000001</v>
      </c>
      <c r="P66" s="70">
        <f t="shared" si="2"/>
        <v>16.6</v>
      </c>
      <c r="Q66" s="1"/>
    </row>
    <row r="67" spans="1:17" ht="38.25">
      <c r="A67" s="44"/>
      <c r="B67" s="6" t="s">
        <v>26</v>
      </c>
      <c r="C67" s="56"/>
      <c r="D67" s="56"/>
      <c r="E67" s="57"/>
      <c r="F67" s="60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1"/>
    </row>
    <row r="68" spans="1:17" ht="38.25">
      <c r="A68" s="44" t="s">
        <v>124</v>
      </c>
      <c r="B68" s="71" t="s">
        <v>73</v>
      </c>
      <c r="C68" s="72"/>
      <c r="D68" s="72"/>
      <c r="E68" s="55">
        <v>150</v>
      </c>
      <c r="F68" s="62">
        <v>200</v>
      </c>
      <c r="G68" s="61">
        <v>12.86</v>
      </c>
      <c r="H68" s="61">
        <v>17.15</v>
      </c>
      <c r="I68" s="61">
        <v>14.29</v>
      </c>
      <c r="J68" s="61">
        <v>19.05</v>
      </c>
      <c r="K68" s="61">
        <v>25.32</v>
      </c>
      <c r="L68" s="61">
        <v>33.76</v>
      </c>
      <c r="M68" s="61">
        <v>200.95</v>
      </c>
      <c r="N68" s="61">
        <v>267.93</v>
      </c>
      <c r="O68" s="61">
        <v>0.34</v>
      </c>
      <c r="P68" s="61">
        <v>0.45</v>
      </c>
      <c r="Q68" s="1"/>
    </row>
    <row r="69" spans="1:17" ht="38.25">
      <c r="A69" s="44"/>
      <c r="B69" s="73" t="s">
        <v>61</v>
      </c>
      <c r="C69" s="74"/>
      <c r="D69" s="74"/>
      <c r="E69" s="113">
        <v>14</v>
      </c>
      <c r="F69" s="113">
        <v>18</v>
      </c>
      <c r="G69" s="458">
        <v>1.01</v>
      </c>
      <c r="H69" s="458">
        <v>1.3</v>
      </c>
      <c r="I69" s="458">
        <v>1.19</v>
      </c>
      <c r="J69" s="458">
        <v>1.53</v>
      </c>
      <c r="K69" s="458">
        <v>7.77</v>
      </c>
      <c r="L69" s="458">
        <v>9.99</v>
      </c>
      <c r="M69" s="458">
        <v>45.73</v>
      </c>
      <c r="N69" s="458">
        <v>58.8</v>
      </c>
      <c r="O69" s="458">
        <v>0.14</v>
      </c>
      <c r="P69" s="458">
        <v>0.18</v>
      </c>
      <c r="Q69" s="1"/>
    </row>
    <row r="70" spans="1:17" ht="38.25">
      <c r="A70" s="44"/>
      <c r="B70" s="75" t="s">
        <v>24</v>
      </c>
      <c r="C70" s="76">
        <v>4</v>
      </c>
      <c r="D70" s="76">
        <v>5</v>
      </c>
      <c r="E70" s="76">
        <v>4</v>
      </c>
      <c r="F70" s="76">
        <v>5</v>
      </c>
      <c r="G70" s="61"/>
      <c r="H70" s="458"/>
      <c r="I70" s="458"/>
      <c r="J70" s="458"/>
      <c r="K70" s="458"/>
      <c r="L70" s="458"/>
      <c r="M70" s="458"/>
      <c r="N70" s="458"/>
      <c r="O70" s="458"/>
      <c r="P70" s="458"/>
      <c r="Q70" s="458">
        <f>Q69*14/21</f>
        <v>0</v>
      </c>
    </row>
    <row r="71" spans="1:17" ht="38.25">
      <c r="A71" s="44"/>
      <c r="B71" s="75" t="s">
        <v>28</v>
      </c>
      <c r="C71" s="76">
        <v>11</v>
      </c>
      <c r="D71" s="76">
        <v>15</v>
      </c>
      <c r="E71" s="76">
        <v>11</v>
      </c>
      <c r="F71" s="76">
        <v>15</v>
      </c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1"/>
    </row>
    <row r="72" spans="1:17" ht="38.25">
      <c r="A72" s="44"/>
      <c r="B72" s="77" t="s">
        <v>63</v>
      </c>
      <c r="C72" s="76">
        <v>30</v>
      </c>
      <c r="D72" s="76">
        <v>40</v>
      </c>
      <c r="E72" s="76">
        <v>30</v>
      </c>
      <c r="F72" s="76">
        <v>40</v>
      </c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1"/>
    </row>
    <row r="73" spans="1:17" ht="39" customHeight="1">
      <c r="A73" s="44"/>
      <c r="B73" s="77" t="s">
        <v>49</v>
      </c>
      <c r="C73" s="76">
        <v>136</v>
      </c>
      <c r="D73" s="76">
        <v>181</v>
      </c>
      <c r="E73" s="76">
        <v>135</v>
      </c>
      <c r="F73" s="76">
        <v>180</v>
      </c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9"/>
    </row>
    <row r="74" spans="1:17" ht="38.25">
      <c r="A74" s="44"/>
      <c r="B74" s="77" t="s">
        <v>425</v>
      </c>
      <c r="C74" s="76">
        <v>14</v>
      </c>
      <c r="D74" s="76">
        <v>18</v>
      </c>
      <c r="E74" s="76">
        <v>14</v>
      </c>
      <c r="F74" s="76">
        <v>18</v>
      </c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15"/>
    </row>
    <row r="75" spans="1:17" ht="38.25">
      <c r="A75" s="44"/>
      <c r="B75" s="77" t="s">
        <v>94</v>
      </c>
      <c r="C75" s="76">
        <v>4.5</v>
      </c>
      <c r="D75" s="76">
        <v>5</v>
      </c>
      <c r="E75" s="76">
        <v>4.5</v>
      </c>
      <c r="F75" s="76">
        <v>5</v>
      </c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15"/>
    </row>
    <row r="76" spans="1:17" ht="38.25">
      <c r="A76" s="44" t="s">
        <v>125</v>
      </c>
      <c r="B76" s="11" t="s">
        <v>367</v>
      </c>
      <c r="C76" s="54"/>
      <c r="D76" s="54"/>
      <c r="E76" s="55">
        <v>180</v>
      </c>
      <c r="F76" s="55">
        <v>200</v>
      </c>
      <c r="G76" s="61">
        <v>0.04</v>
      </c>
      <c r="H76" s="61">
        <v>0.04</v>
      </c>
      <c r="I76" s="61">
        <v>0</v>
      </c>
      <c r="J76" s="61">
        <v>0</v>
      </c>
      <c r="K76" s="61">
        <v>10.1</v>
      </c>
      <c r="L76" s="61">
        <v>13.12</v>
      </c>
      <c r="M76" s="61">
        <v>41</v>
      </c>
      <c r="N76" s="61">
        <v>54</v>
      </c>
      <c r="O76" s="61">
        <v>1.6</v>
      </c>
      <c r="P76" s="61">
        <v>2</v>
      </c>
      <c r="Q76" s="15"/>
    </row>
    <row r="77" spans="1:17" ht="38.25">
      <c r="A77" s="44"/>
      <c r="B77" s="16" t="s">
        <v>29</v>
      </c>
      <c r="C77" s="17">
        <v>0.45</v>
      </c>
      <c r="D77" s="17">
        <v>0.54</v>
      </c>
      <c r="E77" s="17">
        <v>0.45</v>
      </c>
      <c r="F77" s="17">
        <v>0.54</v>
      </c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15"/>
    </row>
    <row r="78" spans="1:17" ht="38.25">
      <c r="A78" s="44"/>
      <c r="B78" s="16" t="s">
        <v>24</v>
      </c>
      <c r="C78" s="57">
        <v>10</v>
      </c>
      <c r="D78" s="57">
        <v>13</v>
      </c>
      <c r="E78" s="57">
        <v>10</v>
      </c>
      <c r="F78" s="57">
        <v>13</v>
      </c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15"/>
    </row>
    <row r="79" spans="1:17" ht="38.25">
      <c r="A79" s="44"/>
      <c r="B79" s="16" t="s">
        <v>44</v>
      </c>
      <c r="C79" s="57">
        <v>5</v>
      </c>
      <c r="D79" s="57">
        <v>6</v>
      </c>
      <c r="E79" s="57">
        <v>4</v>
      </c>
      <c r="F79" s="57">
        <v>5</v>
      </c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15"/>
    </row>
    <row r="80" spans="1:17" ht="35.25" customHeight="1">
      <c r="A80" s="445" t="s">
        <v>525</v>
      </c>
      <c r="B80" s="29" t="s">
        <v>102</v>
      </c>
      <c r="C80" s="54"/>
      <c r="D80" s="54"/>
      <c r="E80" s="424">
        <v>13</v>
      </c>
      <c r="F80" s="424">
        <v>42</v>
      </c>
      <c r="G80" s="444">
        <v>0.97</v>
      </c>
      <c r="H80" s="444">
        <v>3.13</v>
      </c>
      <c r="I80" s="444">
        <v>1.23</v>
      </c>
      <c r="J80" s="444">
        <v>3.97</v>
      </c>
      <c r="K80" s="444">
        <v>4.11</v>
      </c>
      <c r="L80" s="444">
        <v>13.28</v>
      </c>
      <c r="M80" s="444">
        <v>43.64</v>
      </c>
      <c r="N80" s="444">
        <v>140.99</v>
      </c>
      <c r="O80" s="444">
        <v>0</v>
      </c>
      <c r="P80" s="444">
        <v>0</v>
      </c>
      <c r="Q80" s="9"/>
    </row>
    <row r="81" spans="1:17" ht="38.25">
      <c r="A81" s="44"/>
      <c r="B81" s="26" t="s">
        <v>472</v>
      </c>
      <c r="C81" s="78">
        <v>13</v>
      </c>
      <c r="D81" s="78">
        <v>42</v>
      </c>
      <c r="E81" s="78">
        <v>13</v>
      </c>
      <c r="F81" s="78">
        <v>42</v>
      </c>
      <c r="G81" s="61"/>
      <c r="H81" s="458"/>
      <c r="I81" s="458"/>
      <c r="J81" s="458"/>
      <c r="K81" s="458"/>
      <c r="L81" s="458"/>
      <c r="M81" s="458"/>
      <c r="N81" s="458"/>
      <c r="O81" s="458"/>
      <c r="P81" s="458"/>
      <c r="Q81" s="9"/>
    </row>
    <row r="82" spans="1:17" ht="38.25">
      <c r="A82" s="438" t="s">
        <v>126</v>
      </c>
      <c r="B82" s="38" t="s">
        <v>136</v>
      </c>
      <c r="C82" s="24">
        <v>93</v>
      </c>
      <c r="D82" s="24">
        <v>93</v>
      </c>
      <c r="E82" s="424">
        <v>93</v>
      </c>
      <c r="F82" s="424">
        <v>93</v>
      </c>
      <c r="G82" s="444">
        <v>0.37</v>
      </c>
      <c r="H82" s="444">
        <v>0.37</v>
      </c>
      <c r="I82" s="444">
        <v>0.37</v>
      </c>
      <c r="J82" s="444">
        <v>0.37</v>
      </c>
      <c r="K82" s="444">
        <v>9.73</v>
      </c>
      <c r="L82" s="444">
        <v>9.73</v>
      </c>
      <c r="M82" s="444">
        <v>41.85</v>
      </c>
      <c r="N82" s="444">
        <v>41.85</v>
      </c>
      <c r="O82" s="444">
        <v>9.3</v>
      </c>
      <c r="P82" s="444">
        <v>9.3</v>
      </c>
      <c r="Q82" s="9"/>
    </row>
    <row r="83" spans="1:17" ht="38.25">
      <c r="A83" s="44"/>
      <c r="B83" s="11" t="s">
        <v>25</v>
      </c>
      <c r="C83" s="54"/>
      <c r="D83" s="54"/>
      <c r="E83" s="70">
        <f aca="true" t="shared" si="3" ref="E83:P83">E68+E69+E76+E80+E82</f>
        <v>450</v>
      </c>
      <c r="F83" s="70">
        <f t="shared" si="3"/>
        <v>553</v>
      </c>
      <c r="G83" s="70">
        <f t="shared" si="3"/>
        <v>15.249999999999998</v>
      </c>
      <c r="H83" s="70">
        <f t="shared" si="3"/>
        <v>21.99</v>
      </c>
      <c r="I83" s="70">
        <f t="shared" si="3"/>
        <v>17.08</v>
      </c>
      <c r="J83" s="70">
        <f t="shared" si="3"/>
        <v>24.92</v>
      </c>
      <c r="K83" s="70">
        <f t="shared" si="3"/>
        <v>57.03</v>
      </c>
      <c r="L83" s="70">
        <f t="shared" si="3"/>
        <v>79.88</v>
      </c>
      <c r="M83" s="70">
        <f t="shared" si="3"/>
        <v>373.16999999999996</v>
      </c>
      <c r="N83" s="70">
        <f t="shared" si="3"/>
        <v>563.57</v>
      </c>
      <c r="O83" s="70">
        <f t="shared" si="3"/>
        <v>11.38</v>
      </c>
      <c r="P83" s="70">
        <f t="shared" si="3"/>
        <v>11.93</v>
      </c>
      <c r="Q83" s="9"/>
    </row>
    <row r="84" spans="1:17" ht="38.25">
      <c r="A84" s="44"/>
      <c r="B84" s="41" t="s">
        <v>430</v>
      </c>
      <c r="C84" s="79"/>
      <c r="D84" s="79"/>
      <c r="E84" s="79"/>
      <c r="F84" s="79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9"/>
    </row>
    <row r="85" spans="1:17" ht="38.25">
      <c r="A85" s="39" t="s">
        <v>368</v>
      </c>
      <c r="B85" s="11" t="s">
        <v>431</v>
      </c>
      <c r="C85" s="440">
        <v>154</v>
      </c>
      <c r="D85" s="440">
        <v>154</v>
      </c>
      <c r="E85" s="424">
        <v>150</v>
      </c>
      <c r="F85" s="424">
        <v>150</v>
      </c>
      <c r="G85" s="444">
        <v>4.36</v>
      </c>
      <c r="H85" s="444">
        <v>4.36</v>
      </c>
      <c r="I85" s="444">
        <v>3.76</v>
      </c>
      <c r="J85" s="444">
        <v>3.76</v>
      </c>
      <c r="K85" s="444">
        <v>6</v>
      </c>
      <c r="L85" s="444">
        <v>6</v>
      </c>
      <c r="M85" s="444">
        <v>79.5</v>
      </c>
      <c r="N85" s="444">
        <v>79.5</v>
      </c>
      <c r="O85" s="444">
        <v>1.06</v>
      </c>
      <c r="P85" s="444">
        <v>1.06</v>
      </c>
      <c r="Q85" s="9"/>
    </row>
    <row r="86" spans="1:17" ht="38.25">
      <c r="A86" s="44"/>
      <c r="B86" s="11" t="s">
        <v>25</v>
      </c>
      <c r="C86" s="54"/>
      <c r="D86" s="54"/>
      <c r="E86" s="70">
        <f>E85</f>
        <v>150</v>
      </c>
      <c r="F86" s="70">
        <f aca="true" t="shared" si="4" ref="F86:P86">F85</f>
        <v>150</v>
      </c>
      <c r="G86" s="70">
        <f t="shared" si="4"/>
        <v>4.36</v>
      </c>
      <c r="H86" s="70">
        <f t="shared" si="4"/>
        <v>4.36</v>
      </c>
      <c r="I86" s="70">
        <f t="shared" si="4"/>
        <v>3.76</v>
      </c>
      <c r="J86" s="70">
        <f t="shared" si="4"/>
        <v>3.76</v>
      </c>
      <c r="K86" s="70">
        <f t="shared" si="4"/>
        <v>6</v>
      </c>
      <c r="L86" s="70">
        <f t="shared" si="4"/>
        <v>6</v>
      </c>
      <c r="M86" s="70">
        <f t="shared" si="4"/>
        <v>79.5</v>
      </c>
      <c r="N86" s="70">
        <f t="shared" si="4"/>
        <v>79.5</v>
      </c>
      <c r="O86" s="70">
        <f t="shared" si="4"/>
        <v>1.06</v>
      </c>
      <c r="P86" s="70">
        <f t="shared" si="4"/>
        <v>1.06</v>
      </c>
      <c r="Q86" s="9"/>
    </row>
    <row r="87" spans="1:17" ht="34.5" customHeight="1">
      <c r="A87" s="44"/>
      <c r="B87" s="44" t="s">
        <v>30</v>
      </c>
      <c r="C87" s="57"/>
      <c r="D87" s="57"/>
      <c r="E87" s="57"/>
      <c r="F87" s="60"/>
      <c r="G87" s="61"/>
      <c r="H87" s="61"/>
      <c r="I87" s="61"/>
      <c r="J87" s="61"/>
      <c r="K87" s="56"/>
      <c r="L87" s="56"/>
      <c r="M87" s="56"/>
      <c r="N87" s="56"/>
      <c r="O87" s="56"/>
      <c r="P87" s="56"/>
      <c r="Q87" s="9"/>
    </row>
    <row r="88" spans="1:16" ht="38.25">
      <c r="A88" s="5"/>
      <c r="B88" s="16" t="s">
        <v>33</v>
      </c>
      <c r="C88" s="55">
        <v>4</v>
      </c>
      <c r="D88" s="55">
        <v>6</v>
      </c>
      <c r="E88" s="55">
        <v>4</v>
      </c>
      <c r="F88" s="55">
        <v>6</v>
      </c>
      <c r="G88" s="56"/>
      <c r="H88" s="56"/>
      <c r="I88" s="56"/>
      <c r="J88" s="56"/>
      <c r="K88" s="56"/>
      <c r="L88" s="56"/>
      <c r="M88" s="56"/>
      <c r="N88" s="56"/>
      <c r="O88" s="56"/>
      <c r="P88" s="56"/>
    </row>
    <row r="89" spans="1:16" ht="38.25">
      <c r="A89" s="5"/>
      <c r="B89" s="45" t="s">
        <v>34</v>
      </c>
      <c r="C89" s="66"/>
      <c r="D89" s="66"/>
      <c r="E89" s="80">
        <f aca="true" t="shared" si="5" ref="E89:P89">E17+E21+E66+E83+E86</f>
        <v>1577</v>
      </c>
      <c r="F89" s="80">
        <f t="shared" si="5"/>
        <v>1979</v>
      </c>
      <c r="G89" s="80">
        <f t="shared" si="5"/>
        <v>56.099999999999994</v>
      </c>
      <c r="H89" s="80">
        <f t="shared" si="5"/>
        <v>72.19</v>
      </c>
      <c r="I89" s="80">
        <f t="shared" si="5"/>
        <v>56.63999999999999</v>
      </c>
      <c r="J89" s="80">
        <f t="shared" si="5"/>
        <v>75.03</v>
      </c>
      <c r="K89" s="80">
        <f t="shared" si="5"/>
        <v>163.11</v>
      </c>
      <c r="L89" s="80">
        <f t="shared" si="5"/>
        <v>232.24</v>
      </c>
      <c r="M89" s="80">
        <f t="shared" si="5"/>
        <v>1308.31</v>
      </c>
      <c r="N89" s="80">
        <f t="shared" si="5"/>
        <v>1814.4500000000003</v>
      </c>
      <c r="O89" s="80">
        <f t="shared" si="5"/>
        <v>27.96</v>
      </c>
      <c r="P89" s="80">
        <f t="shared" si="5"/>
        <v>33.39</v>
      </c>
    </row>
    <row r="123" s="2" customFormat="1" ht="38.25">
      <c r="E123" s="81"/>
    </row>
  </sheetData>
  <sheetProtection/>
  <mergeCells count="11">
    <mergeCell ref="C1:D2"/>
    <mergeCell ref="A1:A3"/>
    <mergeCell ref="G3:H3"/>
    <mergeCell ref="I3:J3"/>
    <mergeCell ref="K3:L3"/>
    <mergeCell ref="O3:P3"/>
    <mergeCell ref="O1:P2"/>
    <mergeCell ref="B1:B3"/>
    <mergeCell ref="E1:F2"/>
    <mergeCell ref="G1:L2"/>
    <mergeCell ref="M1:N2"/>
  </mergeCells>
  <printOptions/>
  <pageMargins left="0" right="0" top="0" bottom="0" header="0" footer="0"/>
  <pageSetup fitToHeight="2" horizontalDpi="600" verticalDpi="600" orientation="landscape" paperSize="9" scale="33" r:id="rId1"/>
  <rowBreaks count="1" manualBreakCount="1">
    <brk id="43" max="15" man="1"/>
  </rowBreaks>
  <colBreaks count="2" manualBreakCount="2">
    <brk id="16" max="84" man="1"/>
    <brk id="17" max="68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P138"/>
  <sheetViews>
    <sheetView view="pageBreakPreview" zoomScale="42" zoomScaleNormal="106" zoomScaleSheetLayoutView="42" zoomScalePageLayoutView="0" workbookViewId="0" topLeftCell="A22">
      <selection activeCell="J8" sqref="J8"/>
    </sheetView>
  </sheetViews>
  <sheetFormatPr defaultColWidth="9.140625" defaultRowHeight="15"/>
  <cols>
    <col min="1" max="1" width="33.00390625" style="47" customWidth="1"/>
    <col min="2" max="2" width="96.140625" style="99" customWidth="1"/>
    <col min="3" max="3" width="21.8515625" style="100" bestFit="1" customWidth="1"/>
    <col min="4" max="4" width="20.140625" style="100" bestFit="1" customWidth="1"/>
    <col min="5" max="6" width="23.57421875" style="2" bestFit="1" customWidth="1"/>
    <col min="7" max="10" width="16.7109375" style="2" bestFit="1" customWidth="1"/>
    <col min="11" max="12" width="20.140625" style="2" bestFit="1" customWidth="1"/>
    <col min="13" max="14" width="23.57421875" style="2" bestFit="1" customWidth="1"/>
    <col min="15" max="16" width="16.7109375" style="2" bestFit="1" customWidth="1"/>
    <col min="17" max="17" width="6.00390625" style="2" customWidth="1"/>
    <col min="18" max="16384" width="9.140625" style="2" customWidth="1"/>
  </cols>
  <sheetData>
    <row r="1" spans="1:16" ht="38.25" customHeight="1">
      <c r="A1" s="526" t="s">
        <v>104</v>
      </c>
      <c r="B1" s="527" t="s">
        <v>584</v>
      </c>
      <c r="C1" s="526" t="s">
        <v>486</v>
      </c>
      <c r="D1" s="530"/>
      <c r="E1" s="526" t="s">
        <v>486</v>
      </c>
      <c r="F1" s="530"/>
      <c r="G1" s="525" t="s">
        <v>0</v>
      </c>
      <c r="H1" s="525"/>
      <c r="I1" s="525"/>
      <c r="J1" s="525"/>
      <c r="K1" s="525"/>
      <c r="L1" s="525"/>
      <c r="M1" s="526" t="s">
        <v>490</v>
      </c>
      <c r="N1" s="530"/>
      <c r="O1" s="526" t="s">
        <v>351</v>
      </c>
      <c r="P1" s="526"/>
    </row>
    <row r="2" spans="1:16" ht="38.25">
      <c r="A2" s="526"/>
      <c r="B2" s="528"/>
      <c r="C2" s="530"/>
      <c r="D2" s="530"/>
      <c r="E2" s="530"/>
      <c r="F2" s="530"/>
      <c r="G2" s="525"/>
      <c r="H2" s="525"/>
      <c r="I2" s="525"/>
      <c r="J2" s="525"/>
      <c r="K2" s="525"/>
      <c r="L2" s="525"/>
      <c r="M2" s="530"/>
      <c r="N2" s="530"/>
      <c r="O2" s="526"/>
      <c r="P2" s="526"/>
    </row>
    <row r="3" spans="1:16" ht="95.25" customHeight="1">
      <c r="A3" s="526"/>
      <c r="B3" s="529"/>
      <c r="C3" s="50" t="s">
        <v>1</v>
      </c>
      <c r="D3" s="50" t="s">
        <v>2</v>
      </c>
      <c r="E3" s="50" t="s">
        <v>1</v>
      </c>
      <c r="F3" s="50" t="s">
        <v>2</v>
      </c>
      <c r="G3" s="526" t="s">
        <v>352</v>
      </c>
      <c r="H3" s="526"/>
      <c r="I3" s="526" t="s">
        <v>4</v>
      </c>
      <c r="J3" s="525"/>
      <c r="K3" s="525" t="s">
        <v>3</v>
      </c>
      <c r="L3" s="525"/>
      <c r="M3" s="50"/>
      <c r="N3" s="50"/>
      <c r="O3" s="525" t="s">
        <v>5</v>
      </c>
      <c r="P3" s="525"/>
    </row>
    <row r="4" spans="1:16" ht="38.25">
      <c r="A4" s="5"/>
      <c r="B4" s="89" t="s">
        <v>6</v>
      </c>
      <c r="C4" s="90" t="s">
        <v>322</v>
      </c>
      <c r="D4" s="90" t="s">
        <v>323</v>
      </c>
      <c r="E4" s="5" t="s">
        <v>324</v>
      </c>
      <c r="F4" s="7" t="s">
        <v>324</v>
      </c>
      <c r="G4" s="7" t="s">
        <v>1</v>
      </c>
      <c r="H4" s="8" t="s">
        <v>2</v>
      </c>
      <c r="I4" s="7" t="s">
        <v>1</v>
      </c>
      <c r="J4" s="8" t="s">
        <v>2</v>
      </c>
      <c r="K4" s="7" t="s">
        <v>1</v>
      </c>
      <c r="L4" s="8" t="s">
        <v>2</v>
      </c>
      <c r="M4" s="7" t="s">
        <v>1</v>
      </c>
      <c r="N4" s="8" t="s">
        <v>2</v>
      </c>
      <c r="O4" s="7" t="s">
        <v>1</v>
      </c>
      <c r="P4" s="8" t="s">
        <v>2</v>
      </c>
    </row>
    <row r="5" spans="1:16" ht="39" customHeight="1">
      <c r="A5" s="10" t="s">
        <v>309</v>
      </c>
      <c r="B5" s="29" t="s">
        <v>67</v>
      </c>
      <c r="C5" s="491"/>
      <c r="D5" s="491"/>
      <c r="E5" s="476">
        <v>150</v>
      </c>
      <c r="F5" s="476">
        <v>200</v>
      </c>
      <c r="G5" s="477">
        <v>4.28</v>
      </c>
      <c r="H5" s="492">
        <v>5.71</v>
      </c>
      <c r="I5" s="492">
        <v>4.86</v>
      </c>
      <c r="J5" s="492">
        <v>6.48</v>
      </c>
      <c r="K5" s="492">
        <v>18.32</v>
      </c>
      <c r="L5" s="492">
        <v>24.43</v>
      </c>
      <c r="M5" s="492">
        <v>134</v>
      </c>
      <c r="N5" s="492">
        <v>178.67</v>
      </c>
      <c r="O5" s="492">
        <v>2.67</v>
      </c>
      <c r="P5" s="492">
        <v>3.56</v>
      </c>
    </row>
    <row r="6" spans="1:16" ht="38.25">
      <c r="A6" s="5"/>
      <c r="B6" s="26" t="s">
        <v>39</v>
      </c>
      <c r="C6" s="496">
        <v>15</v>
      </c>
      <c r="D6" s="496">
        <v>20</v>
      </c>
      <c r="E6" s="496">
        <v>15</v>
      </c>
      <c r="F6" s="496">
        <v>20</v>
      </c>
      <c r="G6" s="477"/>
      <c r="H6" s="477"/>
      <c r="I6" s="477"/>
      <c r="J6" s="477"/>
      <c r="K6" s="477"/>
      <c r="L6" s="477"/>
      <c r="M6" s="477"/>
      <c r="N6" s="477"/>
      <c r="O6" s="477"/>
      <c r="P6" s="477"/>
    </row>
    <row r="7" spans="1:16" ht="38.25">
      <c r="A7" s="5"/>
      <c r="B7" s="92" t="s">
        <v>27</v>
      </c>
      <c r="C7" s="498">
        <v>90</v>
      </c>
      <c r="D7" s="498">
        <v>120</v>
      </c>
      <c r="E7" s="496">
        <v>90</v>
      </c>
      <c r="F7" s="496">
        <v>120</v>
      </c>
      <c r="G7" s="477"/>
      <c r="H7" s="492"/>
      <c r="I7" s="492"/>
      <c r="J7" s="492"/>
      <c r="K7" s="492"/>
      <c r="L7" s="492"/>
      <c r="M7" s="492"/>
      <c r="N7" s="492"/>
      <c r="O7" s="492"/>
      <c r="P7" s="492"/>
    </row>
    <row r="8" spans="1:16" ht="38.25">
      <c r="A8" s="5"/>
      <c r="B8" s="92" t="s">
        <v>8</v>
      </c>
      <c r="C8" s="101">
        <v>2.5</v>
      </c>
      <c r="D8" s="101">
        <v>3</v>
      </c>
      <c r="E8" s="93">
        <v>2.5</v>
      </c>
      <c r="F8" s="93">
        <v>3</v>
      </c>
      <c r="G8" s="477"/>
      <c r="H8" s="492"/>
      <c r="I8" s="492"/>
      <c r="J8" s="492"/>
      <c r="K8" s="492"/>
      <c r="L8" s="492"/>
      <c r="M8" s="492"/>
      <c r="N8" s="492"/>
      <c r="O8" s="492"/>
      <c r="P8" s="492"/>
    </row>
    <row r="9" spans="1:16" ht="38.25">
      <c r="A9" s="5"/>
      <c r="B9" s="92" t="s">
        <v>24</v>
      </c>
      <c r="C9" s="498">
        <v>3</v>
      </c>
      <c r="D9" s="498">
        <v>4</v>
      </c>
      <c r="E9" s="497">
        <v>3</v>
      </c>
      <c r="F9" s="497">
        <v>4</v>
      </c>
      <c r="G9" s="477"/>
      <c r="H9" s="492"/>
      <c r="I9" s="492"/>
      <c r="J9" s="492"/>
      <c r="K9" s="492"/>
      <c r="L9" s="492"/>
      <c r="M9" s="492"/>
      <c r="N9" s="492"/>
      <c r="O9" s="492"/>
      <c r="P9" s="492"/>
    </row>
    <row r="10" spans="1:16" ht="38.25">
      <c r="A10" s="5"/>
      <c r="B10" s="445" t="s">
        <v>528</v>
      </c>
      <c r="C10" s="496">
        <v>22</v>
      </c>
      <c r="D10" s="496">
        <v>29</v>
      </c>
      <c r="E10" s="496">
        <v>15</v>
      </c>
      <c r="F10" s="496">
        <v>20</v>
      </c>
      <c r="G10" s="477"/>
      <c r="H10" s="492"/>
      <c r="I10" s="492"/>
      <c r="J10" s="492"/>
      <c r="K10" s="492"/>
      <c r="L10" s="492"/>
      <c r="M10" s="492"/>
      <c r="N10" s="492"/>
      <c r="O10" s="492"/>
      <c r="P10" s="492"/>
    </row>
    <row r="11" spans="1:16" ht="43.5" customHeight="1">
      <c r="A11" s="10" t="s">
        <v>310</v>
      </c>
      <c r="B11" s="29" t="s">
        <v>37</v>
      </c>
      <c r="C11" s="491"/>
      <c r="D11" s="491"/>
      <c r="E11" s="476">
        <v>180</v>
      </c>
      <c r="F11" s="476">
        <v>200</v>
      </c>
      <c r="G11" s="477">
        <v>2.18</v>
      </c>
      <c r="H11" s="477">
        <v>2.98</v>
      </c>
      <c r="I11" s="477">
        <v>3.44</v>
      </c>
      <c r="J11" s="477">
        <v>4.32</v>
      </c>
      <c r="K11" s="477">
        <v>14.88</v>
      </c>
      <c r="L11" s="477">
        <v>18.13</v>
      </c>
      <c r="M11" s="477">
        <v>99.2</v>
      </c>
      <c r="N11" s="477">
        <v>123.32</v>
      </c>
      <c r="O11" s="477">
        <v>1.31</v>
      </c>
      <c r="P11" s="477">
        <v>1.65</v>
      </c>
    </row>
    <row r="12" spans="1:16" ht="38.25">
      <c r="A12" s="5"/>
      <c r="B12" s="26" t="s">
        <v>27</v>
      </c>
      <c r="C12" s="496">
        <v>101</v>
      </c>
      <c r="D12" s="496">
        <v>127</v>
      </c>
      <c r="E12" s="496">
        <v>101</v>
      </c>
      <c r="F12" s="496">
        <v>127</v>
      </c>
      <c r="G12" s="492"/>
      <c r="H12" s="492"/>
      <c r="I12" s="492"/>
      <c r="J12" s="492"/>
      <c r="K12" s="492"/>
      <c r="L12" s="492"/>
      <c r="M12" s="492"/>
      <c r="N12" s="492"/>
      <c r="O12" s="492"/>
      <c r="P12" s="492"/>
    </row>
    <row r="13" spans="1:16" ht="38.25">
      <c r="A13" s="5"/>
      <c r="B13" s="26" t="s">
        <v>38</v>
      </c>
      <c r="C13" s="496">
        <v>1.43</v>
      </c>
      <c r="D13" s="496">
        <v>1.72</v>
      </c>
      <c r="E13" s="496">
        <v>1.43</v>
      </c>
      <c r="F13" s="496">
        <v>1.72</v>
      </c>
      <c r="G13" s="492"/>
      <c r="H13" s="492"/>
      <c r="I13" s="492"/>
      <c r="J13" s="492"/>
      <c r="K13" s="492"/>
      <c r="L13" s="492"/>
      <c r="M13" s="492"/>
      <c r="N13" s="492"/>
      <c r="O13" s="492"/>
      <c r="P13" s="492"/>
    </row>
    <row r="14" spans="1:16" ht="38.25">
      <c r="A14" s="5"/>
      <c r="B14" s="26" t="s">
        <v>24</v>
      </c>
      <c r="C14" s="496">
        <v>10</v>
      </c>
      <c r="D14" s="496">
        <v>12</v>
      </c>
      <c r="E14" s="496">
        <v>10</v>
      </c>
      <c r="F14" s="496">
        <v>12</v>
      </c>
      <c r="G14" s="492"/>
      <c r="H14" s="492"/>
      <c r="I14" s="492"/>
      <c r="J14" s="492"/>
      <c r="K14" s="492"/>
      <c r="L14" s="492"/>
      <c r="M14" s="492"/>
      <c r="N14" s="492"/>
      <c r="O14" s="492"/>
      <c r="P14" s="492"/>
    </row>
    <row r="15" spans="1:16" ht="39" customHeight="1">
      <c r="A15" s="10" t="s">
        <v>311</v>
      </c>
      <c r="B15" s="29" t="s">
        <v>54</v>
      </c>
      <c r="C15" s="491"/>
      <c r="D15" s="491"/>
      <c r="E15" s="494">
        <v>37</v>
      </c>
      <c r="F15" s="494">
        <v>51</v>
      </c>
      <c r="G15" s="456">
        <v>1.48</v>
      </c>
      <c r="H15" s="456">
        <v>1.8</v>
      </c>
      <c r="I15" s="456">
        <v>4.99</v>
      </c>
      <c r="J15" s="456">
        <v>6.88</v>
      </c>
      <c r="K15" s="456">
        <v>13.8</v>
      </c>
      <c r="L15" s="456">
        <v>18</v>
      </c>
      <c r="M15" s="456">
        <f>G15*4+I15*9+K15*4</f>
        <v>106.03</v>
      </c>
      <c r="N15" s="456">
        <f>H15*4+J15*9+L15*4</f>
        <v>141.12</v>
      </c>
      <c r="O15" s="456">
        <v>0</v>
      </c>
      <c r="P15" s="456">
        <v>0</v>
      </c>
    </row>
    <row r="16" spans="1:16" ht="38.25">
      <c r="A16" s="5"/>
      <c r="B16" s="26" t="s">
        <v>13</v>
      </c>
      <c r="C16" s="496">
        <v>5</v>
      </c>
      <c r="D16" s="496">
        <v>5</v>
      </c>
      <c r="E16" s="496">
        <v>5</v>
      </c>
      <c r="F16" s="496">
        <v>5</v>
      </c>
      <c r="G16" s="477"/>
      <c r="H16" s="477"/>
      <c r="I16" s="477"/>
      <c r="J16" s="477"/>
      <c r="K16" s="477"/>
      <c r="L16" s="477"/>
      <c r="M16" s="477"/>
      <c r="N16" s="477"/>
      <c r="O16" s="477"/>
      <c r="P16" s="477"/>
    </row>
    <row r="17" spans="1:16" ht="38.25">
      <c r="A17" s="5"/>
      <c r="B17" s="26" t="s">
        <v>14</v>
      </c>
      <c r="C17" s="496">
        <v>32</v>
      </c>
      <c r="D17" s="496">
        <v>46</v>
      </c>
      <c r="E17" s="496">
        <v>32</v>
      </c>
      <c r="F17" s="496">
        <v>46</v>
      </c>
      <c r="G17" s="477"/>
      <c r="H17" s="477"/>
      <c r="I17" s="477"/>
      <c r="J17" s="477"/>
      <c r="K17" s="477"/>
      <c r="L17" s="477"/>
      <c r="M17" s="477"/>
      <c r="N17" s="477"/>
      <c r="O17" s="477"/>
      <c r="P17" s="477"/>
    </row>
    <row r="18" spans="1:16" ht="38.25">
      <c r="A18" s="5"/>
      <c r="B18" s="29" t="s">
        <v>25</v>
      </c>
      <c r="C18" s="491"/>
      <c r="D18" s="491"/>
      <c r="E18" s="46">
        <f>E5+E11+E15</f>
        <v>367</v>
      </c>
      <c r="F18" s="46">
        <f aca="true" t="shared" si="0" ref="F18:P18">F5+F11+F15</f>
        <v>451</v>
      </c>
      <c r="G18" s="46">
        <f t="shared" si="0"/>
        <v>7.940000000000001</v>
      </c>
      <c r="H18" s="46">
        <f t="shared" si="0"/>
        <v>10.49</v>
      </c>
      <c r="I18" s="46">
        <f t="shared" si="0"/>
        <v>13.290000000000001</v>
      </c>
      <c r="J18" s="46">
        <f t="shared" si="0"/>
        <v>17.68</v>
      </c>
      <c r="K18" s="46">
        <f t="shared" si="0"/>
        <v>47</v>
      </c>
      <c r="L18" s="46">
        <f t="shared" si="0"/>
        <v>60.56</v>
      </c>
      <c r="M18" s="46">
        <f t="shared" si="0"/>
        <v>339.23</v>
      </c>
      <c r="N18" s="46">
        <f t="shared" si="0"/>
        <v>443.11</v>
      </c>
      <c r="O18" s="46">
        <f t="shared" si="0"/>
        <v>3.98</v>
      </c>
      <c r="P18" s="46">
        <f t="shared" si="0"/>
        <v>5.21</v>
      </c>
    </row>
    <row r="19" spans="1:16" ht="38.25">
      <c r="A19" s="5"/>
      <c r="B19" s="89" t="s">
        <v>15</v>
      </c>
      <c r="C19" s="492"/>
      <c r="D19" s="492"/>
      <c r="E19" s="492"/>
      <c r="F19" s="492"/>
      <c r="G19" s="492"/>
      <c r="H19" s="492"/>
      <c r="I19" s="492"/>
      <c r="J19" s="492"/>
      <c r="K19" s="492"/>
      <c r="L19" s="492"/>
      <c r="M19" s="492"/>
      <c r="N19" s="492"/>
      <c r="O19" s="492"/>
      <c r="P19" s="492"/>
    </row>
    <row r="20" spans="1:16" ht="38.25">
      <c r="A20" s="10" t="s">
        <v>312</v>
      </c>
      <c r="B20" s="23" t="s">
        <v>16</v>
      </c>
      <c r="C20" s="24">
        <v>125</v>
      </c>
      <c r="D20" s="24">
        <v>125</v>
      </c>
      <c r="E20" s="494">
        <v>125</v>
      </c>
      <c r="F20" s="494">
        <v>125</v>
      </c>
      <c r="G20" s="492">
        <v>0.13</v>
      </c>
      <c r="H20" s="492">
        <v>0.13</v>
      </c>
      <c r="I20" s="492">
        <v>0</v>
      </c>
      <c r="J20" s="492">
        <v>0</v>
      </c>
      <c r="K20" s="492">
        <v>11.38</v>
      </c>
      <c r="L20" s="492">
        <v>11.38</v>
      </c>
      <c r="M20" s="492">
        <v>46.25</v>
      </c>
      <c r="N20" s="492">
        <v>46.25</v>
      </c>
      <c r="O20" s="492">
        <v>2.5</v>
      </c>
      <c r="P20" s="492">
        <v>2.5</v>
      </c>
    </row>
    <row r="21" spans="1:16" ht="38.25">
      <c r="A21" s="5"/>
      <c r="B21" s="29" t="s">
        <v>25</v>
      </c>
      <c r="C21" s="491"/>
      <c r="D21" s="491"/>
      <c r="E21" s="46">
        <f>E20</f>
        <v>125</v>
      </c>
      <c r="F21" s="46">
        <f aca="true" t="shared" si="1" ref="F21:P21">F20</f>
        <v>125</v>
      </c>
      <c r="G21" s="46">
        <f t="shared" si="1"/>
        <v>0.13</v>
      </c>
      <c r="H21" s="46">
        <f t="shared" si="1"/>
        <v>0.13</v>
      </c>
      <c r="I21" s="46">
        <f t="shared" si="1"/>
        <v>0</v>
      </c>
      <c r="J21" s="46">
        <f t="shared" si="1"/>
        <v>0</v>
      </c>
      <c r="K21" s="46">
        <f t="shared" si="1"/>
        <v>11.38</v>
      </c>
      <c r="L21" s="46">
        <f t="shared" si="1"/>
        <v>11.38</v>
      </c>
      <c r="M21" s="46">
        <f t="shared" si="1"/>
        <v>46.25</v>
      </c>
      <c r="N21" s="46">
        <f t="shared" si="1"/>
        <v>46.25</v>
      </c>
      <c r="O21" s="46">
        <f t="shared" si="1"/>
        <v>2.5</v>
      </c>
      <c r="P21" s="46">
        <f t="shared" si="1"/>
        <v>2.5</v>
      </c>
    </row>
    <row r="22" spans="1:16" ht="38.25">
      <c r="A22" s="5"/>
      <c r="B22" s="89" t="s">
        <v>17</v>
      </c>
      <c r="C22" s="492"/>
      <c r="D22" s="492"/>
      <c r="E22" s="492"/>
      <c r="F22" s="492"/>
      <c r="G22" s="492"/>
      <c r="H22" s="492"/>
      <c r="I22" s="492"/>
      <c r="J22" s="492"/>
      <c r="K22" s="492"/>
      <c r="L22" s="492"/>
      <c r="M22" s="492"/>
      <c r="N22" s="492"/>
      <c r="O22" s="492"/>
      <c r="P22" s="492"/>
    </row>
    <row r="23" spans="1:16" ht="38.25">
      <c r="A23" s="10" t="s">
        <v>313</v>
      </c>
      <c r="B23" s="439" t="s">
        <v>506</v>
      </c>
      <c r="C23" s="491"/>
      <c r="D23" s="491"/>
      <c r="E23" s="476">
        <v>45</v>
      </c>
      <c r="F23" s="476">
        <v>60</v>
      </c>
      <c r="G23" s="477">
        <v>1.02</v>
      </c>
      <c r="H23" s="477">
        <v>1.36</v>
      </c>
      <c r="I23" s="477">
        <v>0.83</v>
      </c>
      <c r="J23" s="477">
        <v>1.11</v>
      </c>
      <c r="K23" s="477">
        <v>6.12</v>
      </c>
      <c r="L23" s="477">
        <v>8.16</v>
      </c>
      <c r="M23" s="477">
        <v>35</v>
      </c>
      <c r="N23" s="477">
        <v>46.67</v>
      </c>
      <c r="O23" s="477">
        <v>4.47</v>
      </c>
      <c r="P23" s="477">
        <v>5.96</v>
      </c>
    </row>
    <row r="24" spans="1:16" ht="38.25">
      <c r="A24" s="5"/>
      <c r="B24" s="449" t="s">
        <v>97</v>
      </c>
      <c r="C24" s="496">
        <v>26</v>
      </c>
      <c r="D24" s="496">
        <v>34</v>
      </c>
      <c r="E24" s="496">
        <v>20</v>
      </c>
      <c r="F24" s="496">
        <v>26</v>
      </c>
      <c r="G24" s="492"/>
      <c r="H24" s="492"/>
      <c r="I24" s="492"/>
      <c r="J24" s="492"/>
      <c r="K24" s="492"/>
      <c r="L24" s="492"/>
      <c r="M24" s="492"/>
      <c r="N24" s="492"/>
      <c r="O24" s="492"/>
      <c r="P24" s="492"/>
    </row>
    <row r="25" spans="1:16" s="435" customFormat="1" ht="38.25">
      <c r="A25" s="436"/>
      <c r="B25" s="449" t="s">
        <v>340</v>
      </c>
      <c r="C25" s="496">
        <v>28</v>
      </c>
      <c r="D25" s="496">
        <v>37</v>
      </c>
      <c r="E25" s="496">
        <v>20</v>
      </c>
      <c r="F25" s="496">
        <v>26</v>
      </c>
      <c r="G25" s="492"/>
      <c r="H25" s="492"/>
      <c r="I25" s="492"/>
      <c r="J25" s="492"/>
      <c r="K25" s="492"/>
      <c r="L25" s="492"/>
      <c r="M25" s="492"/>
      <c r="N25" s="492"/>
      <c r="O25" s="492"/>
      <c r="P25" s="492"/>
    </row>
    <row r="26" spans="1:16" s="435" customFormat="1" ht="49.5" customHeight="1">
      <c r="A26" s="436"/>
      <c r="B26" s="449" t="s">
        <v>341</v>
      </c>
      <c r="C26" s="496">
        <v>30</v>
      </c>
      <c r="D26" s="496">
        <v>40</v>
      </c>
      <c r="E26" s="496">
        <v>20</v>
      </c>
      <c r="F26" s="496">
        <v>26</v>
      </c>
      <c r="G26" s="492"/>
      <c r="H26" s="492"/>
      <c r="I26" s="492"/>
      <c r="J26" s="492"/>
      <c r="K26" s="492"/>
      <c r="L26" s="492"/>
      <c r="M26" s="492"/>
      <c r="N26" s="492"/>
      <c r="O26" s="492"/>
      <c r="P26" s="492"/>
    </row>
    <row r="27" spans="1:16" s="435" customFormat="1" ht="38.25">
      <c r="A27" s="436"/>
      <c r="B27" s="449" t="s">
        <v>342</v>
      </c>
      <c r="C27" s="496">
        <v>33</v>
      </c>
      <c r="D27" s="496">
        <v>43</v>
      </c>
      <c r="E27" s="496">
        <v>20</v>
      </c>
      <c r="F27" s="496">
        <v>26</v>
      </c>
      <c r="G27" s="492"/>
      <c r="H27" s="492"/>
      <c r="I27" s="492"/>
      <c r="J27" s="492"/>
      <c r="K27" s="492"/>
      <c r="L27" s="492"/>
      <c r="M27" s="492"/>
      <c r="N27" s="492"/>
      <c r="O27" s="492"/>
      <c r="P27" s="492"/>
    </row>
    <row r="28" spans="1:16" s="435" customFormat="1" ht="38.25">
      <c r="A28" s="436"/>
      <c r="B28" s="445" t="s">
        <v>335</v>
      </c>
      <c r="C28" s="496">
        <v>20</v>
      </c>
      <c r="D28" s="496">
        <v>26</v>
      </c>
      <c r="E28" s="496">
        <v>20</v>
      </c>
      <c r="F28" s="496">
        <v>26</v>
      </c>
      <c r="G28" s="492"/>
      <c r="H28" s="492"/>
      <c r="I28" s="492"/>
      <c r="J28" s="492"/>
      <c r="K28" s="492"/>
      <c r="L28" s="492"/>
      <c r="M28" s="492"/>
      <c r="N28" s="492"/>
      <c r="O28" s="492"/>
      <c r="P28" s="492"/>
    </row>
    <row r="29" spans="1:16" s="435" customFormat="1" ht="38.25">
      <c r="A29" s="436"/>
      <c r="B29" s="445" t="s">
        <v>429</v>
      </c>
      <c r="C29" s="496">
        <v>6</v>
      </c>
      <c r="D29" s="496">
        <v>8</v>
      </c>
      <c r="E29" s="496">
        <v>5</v>
      </c>
      <c r="F29" s="496">
        <v>7</v>
      </c>
      <c r="G29" s="492"/>
      <c r="H29" s="492"/>
      <c r="I29" s="492"/>
      <c r="J29" s="492"/>
      <c r="K29" s="492"/>
      <c r="L29" s="492"/>
      <c r="M29" s="492"/>
      <c r="N29" s="492"/>
      <c r="O29" s="492"/>
      <c r="P29" s="492"/>
    </row>
    <row r="30" spans="1:16" s="435" customFormat="1" ht="38.25">
      <c r="A30" s="436"/>
      <c r="B30" s="445" t="s">
        <v>334</v>
      </c>
      <c r="C30" s="496">
        <v>5</v>
      </c>
      <c r="D30" s="496">
        <v>7</v>
      </c>
      <c r="E30" s="496">
        <v>5</v>
      </c>
      <c r="F30" s="496">
        <v>7</v>
      </c>
      <c r="G30" s="492"/>
      <c r="H30" s="492"/>
      <c r="I30" s="492"/>
      <c r="J30" s="492"/>
      <c r="K30" s="492"/>
      <c r="L30" s="492"/>
      <c r="M30" s="492"/>
      <c r="N30" s="492"/>
      <c r="O30" s="492"/>
      <c r="P30" s="492"/>
    </row>
    <row r="31" spans="1:16" ht="45.75" customHeight="1">
      <c r="A31" s="5"/>
      <c r="B31" s="27" t="s">
        <v>426</v>
      </c>
      <c r="C31" s="429">
        <v>24</v>
      </c>
      <c r="D31" s="429">
        <v>32</v>
      </c>
      <c r="E31" s="429">
        <v>20</v>
      </c>
      <c r="F31" s="429">
        <v>26</v>
      </c>
      <c r="G31" s="492"/>
      <c r="H31" s="492"/>
      <c r="I31" s="492"/>
      <c r="J31" s="492"/>
      <c r="K31" s="492"/>
      <c r="L31" s="492"/>
      <c r="M31" s="492"/>
      <c r="N31" s="492"/>
      <c r="O31" s="492"/>
      <c r="P31" s="492"/>
    </row>
    <row r="32" spans="1:16" ht="38.25">
      <c r="A32" s="5"/>
      <c r="B32" s="27" t="s">
        <v>427</v>
      </c>
      <c r="C32" s="429">
        <v>25</v>
      </c>
      <c r="D32" s="429">
        <v>34</v>
      </c>
      <c r="E32" s="429">
        <v>20</v>
      </c>
      <c r="F32" s="429">
        <v>26</v>
      </c>
      <c r="G32" s="492"/>
      <c r="H32" s="492"/>
      <c r="I32" s="492"/>
      <c r="J32" s="492"/>
      <c r="K32" s="492"/>
      <c r="L32" s="492"/>
      <c r="M32" s="492"/>
      <c r="N32" s="492"/>
      <c r="O32" s="492"/>
      <c r="P32" s="492"/>
    </row>
    <row r="33" spans="1:16" ht="38.25">
      <c r="A33" s="5"/>
      <c r="B33" s="27" t="s">
        <v>333</v>
      </c>
      <c r="C33" s="429">
        <v>20</v>
      </c>
      <c r="D33" s="429">
        <v>26</v>
      </c>
      <c r="E33" s="429">
        <v>20</v>
      </c>
      <c r="F33" s="429">
        <v>26</v>
      </c>
      <c r="G33" s="492"/>
      <c r="H33" s="492"/>
      <c r="I33" s="492"/>
      <c r="J33" s="492"/>
      <c r="K33" s="492"/>
      <c r="L33" s="492"/>
      <c r="M33" s="492"/>
      <c r="N33" s="492"/>
      <c r="O33" s="492"/>
      <c r="P33" s="492"/>
    </row>
    <row r="34" spans="1:16" ht="38.25">
      <c r="A34" s="5"/>
      <c r="B34" s="16" t="s">
        <v>327</v>
      </c>
      <c r="C34" s="496">
        <v>1</v>
      </c>
      <c r="D34" s="496">
        <v>1.2</v>
      </c>
      <c r="E34" s="496">
        <v>0.8</v>
      </c>
      <c r="F34" s="496">
        <v>0.9</v>
      </c>
      <c r="G34" s="492"/>
      <c r="H34" s="492"/>
      <c r="I34" s="492"/>
      <c r="J34" s="492"/>
      <c r="K34" s="492"/>
      <c r="L34" s="492"/>
      <c r="M34" s="492"/>
      <c r="N34" s="492"/>
      <c r="O34" s="492"/>
      <c r="P34" s="492"/>
    </row>
    <row r="35" spans="1:16" ht="38.25">
      <c r="A35" s="5"/>
      <c r="B35" s="16" t="s">
        <v>94</v>
      </c>
      <c r="C35" s="496">
        <v>2</v>
      </c>
      <c r="D35" s="496">
        <v>3</v>
      </c>
      <c r="E35" s="496">
        <v>2</v>
      </c>
      <c r="F35" s="496">
        <v>3</v>
      </c>
      <c r="G35" s="492"/>
      <c r="H35" s="492"/>
      <c r="I35" s="492"/>
      <c r="J35" s="492"/>
      <c r="K35" s="492"/>
      <c r="L35" s="492"/>
      <c r="M35" s="492"/>
      <c r="N35" s="492"/>
      <c r="O35" s="492"/>
      <c r="P35" s="492"/>
    </row>
    <row r="36" spans="1:16" ht="38.25">
      <c r="A36" s="10" t="s">
        <v>314</v>
      </c>
      <c r="B36" s="405" t="s">
        <v>332</v>
      </c>
      <c r="C36" s="491"/>
      <c r="D36" s="491"/>
      <c r="E36" s="476">
        <v>150</v>
      </c>
      <c r="F36" s="476">
        <v>200</v>
      </c>
      <c r="G36" s="477">
        <v>3.8</v>
      </c>
      <c r="H36" s="477">
        <v>4.7</v>
      </c>
      <c r="I36" s="477">
        <v>6.78</v>
      </c>
      <c r="J36" s="477">
        <v>7.94</v>
      </c>
      <c r="K36" s="477">
        <v>7.72</v>
      </c>
      <c r="L36" s="477">
        <v>11.06</v>
      </c>
      <c r="M36" s="477">
        <f>G36*4+I36*9+K36*4</f>
        <v>107.1</v>
      </c>
      <c r="N36" s="477">
        <f>H36*4+J36*9+L36*4</f>
        <v>134.5</v>
      </c>
      <c r="O36" s="477">
        <v>4.78</v>
      </c>
      <c r="P36" s="477">
        <v>6.43</v>
      </c>
    </row>
    <row r="37" spans="1:16" ht="38.25">
      <c r="A37" s="5"/>
      <c r="B37" s="406" t="s">
        <v>97</v>
      </c>
      <c r="C37" s="496">
        <v>57</v>
      </c>
      <c r="D37" s="496">
        <v>77</v>
      </c>
      <c r="E37" s="429">
        <v>43</v>
      </c>
      <c r="F37" s="429">
        <v>58</v>
      </c>
      <c r="G37" s="477"/>
      <c r="H37" s="477"/>
      <c r="I37" s="477"/>
      <c r="J37" s="477"/>
      <c r="K37" s="477"/>
      <c r="L37" s="477"/>
      <c r="M37" s="477"/>
      <c r="N37" s="477"/>
      <c r="O37" s="477"/>
      <c r="P37" s="477"/>
    </row>
    <row r="38" spans="1:16" ht="52.5" customHeight="1">
      <c r="A38" s="5"/>
      <c r="B38" s="406" t="s">
        <v>340</v>
      </c>
      <c r="C38" s="496">
        <v>61</v>
      </c>
      <c r="D38" s="496">
        <v>83</v>
      </c>
      <c r="E38" s="429">
        <v>43</v>
      </c>
      <c r="F38" s="429">
        <v>58</v>
      </c>
      <c r="G38" s="477"/>
      <c r="H38" s="477"/>
      <c r="I38" s="477"/>
      <c r="J38" s="477"/>
      <c r="K38" s="477"/>
      <c r="L38" s="477"/>
      <c r="M38" s="477"/>
      <c r="N38" s="477"/>
      <c r="O38" s="477"/>
      <c r="P38" s="477"/>
    </row>
    <row r="39" spans="1:16" ht="45.75" customHeight="1">
      <c r="A39" s="5"/>
      <c r="B39" s="406" t="s">
        <v>341</v>
      </c>
      <c r="C39" s="496">
        <v>66</v>
      </c>
      <c r="D39" s="496">
        <v>89</v>
      </c>
      <c r="E39" s="429">
        <v>43</v>
      </c>
      <c r="F39" s="429">
        <v>58</v>
      </c>
      <c r="G39" s="477"/>
      <c r="H39" s="477"/>
      <c r="I39" s="477"/>
      <c r="J39" s="477"/>
      <c r="K39" s="477"/>
      <c r="L39" s="477"/>
      <c r="M39" s="477"/>
      <c r="N39" s="477"/>
      <c r="O39" s="477"/>
      <c r="P39" s="477"/>
    </row>
    <row r="40" spans="1:16" ht="38.25">
      <c r="A40" s="5"/>
      <c r="B40" s="406" t="s">
        <v>342</v>
      </c>
      <c r="C40" s="496">
        <v>72</v>
      </c>
      <c r="D40" s="496">
        <v>97</v>
      </c>
      <c r="E40" s="429">
        <v>43</v>
      </c>
      <c r="F40" s="429">
        <v>58</v>
      </c>
      <c r="G40" s="477"/>
      <c r="H40" s="477"/>
      <c r="I40" s="477"/>
      <c r="J40" s="477"/>
      <c r="K40" s="477"/>
      <c r="L40" s="477"/>
      <c r="M40" s="477"/>
      <c r="N40" s="477"/>
      <c r="O40" s="477"/>
      <c r="P40" s="477"/>
    </row>
    <row r="41" spans="1:16" ht="38.25">
      <c r="A41" s="5"/>
      <c r="B41" s="403" t="s">
        <v>335</v>
      </c>
      <c r="C41" s="429">
        <v>43</v>
      </c>
      <c r="D41" s="429">
        <v>58</v>
      </c>
      <c r="E41" s="429">
        <v>43</v>
      </c>
      <c r="F41" s="429">
        <v>58</v>
      </c>
      <c r="G41" s="477"/>
      <c r="H41" s="477"/>
      <c r="I41" s="477"/>
      <c r="J41" s="477"/>
      <c r="K41" s="477"/>
      <c r="L41" s="477"/>
      <c r="M41" s="477"/>
      <c r="N41" s="477"/>
      <c r="O41" s="477"/>
      <c r="P41" s="477"/>
    </row>
    <row r="42" spans="1:16" ht="37.5" customHeight="1">
      <c r="A42" s="5"/>
      <c r="B42" s="404" t="s">
        <v>426</v>
      </c>
      <c r="C42" s="496">
        <v>7.5</v>
      </c>
      <c r="D42" s="496">
        <v>10</v>
      </c>
      <c r="E42" s="429">
        <v>6</v>
      </c>
      <c r="F42" s="429">
        <v>8</v>
      </c>
      <c r="G42" s="477"/>
      <c r="H42" s="477"/>
      <c r="I42" s="477"/>
      <c r="J42" s="477"/>
      <c r="K42" s="477"/>
      <c r="L42" s="477"/>
      <c r="M42" s="477"/>
      <c r="N42" s="477"/>
      <c r="O42" s="477"/>
      <c r="P42" s="477"/>
    </row>
    <row r="43" spans="1:16" ht="38.25">
      <c r="A43" s="5"/>
      <c r="B43" s="404" t="s">
        <v>427</v>
      </c>
      <c r="C43" s="496">
        <v>8</v>
      </c>
      <c r="D43" s="496">
        <v>11</v>
      </c>
      <c r="E43" s="429">
        <v>6</v>
      </c>
      <c r="F43" s="429">
        <v>8</v>
      </c>
      <c r="G43" s="477"/>
      <c r="H43" s="477"/>
      <c r="I43" s="477"/>
      <c r="J43" s="477"/>
      <c r="K43" s="477"/>
      <c r="L43" s="477"/>
      <c r="M43" s="477"/>
      <c r="N43" s="477"/>
      <c r="O43" s="477"/>
      <c r="P43" s="477"/>
    </row>
    <row r="44" spans="1:16" ht="38.25">
      <c r="A44" s="5"/>
      <c r="B44" s="404" t="s">
        <v>333</v>
      </c>
      <c r="C44" s="496">
        <v>6</v>
      </c>
      <c r="D44" s="496">
        <v>8</v>
      </c>
      <c r="E44" s="429">
        <v>6</v>
      </c>
      <c r="F44" s="429">
        <v>8</v>
      </c>
      <c r="G44" s="477"/>
      <c r="H44" s="477"/>
      <c r="I44" s="477"/>
      <c r="J44" s="477"/>
      <c r="K44" s="477"/>
      <c r="L44" s="477"/>
      <c r="M44" s="477"/>
      <c r="N44" s="477"/>
      <c r="O44" s="477"/>
      <c r="P44" s="477"/>
    </row>
    <row r="45" spans="1:16" ht="38.25">
      <c r="A45" s="5"/>
      <c r="B45" s="403" t="s">
        <v>429</v>
      </c>
      <c r="C45" s="496">
        <v>7</v>
      </c>
      <c r="D45" s="496">
        <v>10</v>
      </c>
      <c r="E45" s="429">
        <v>6</v>
      </c>
      <c r="F45" s="429">
        <v>8</v>
      </c>
      <c r="G45" s="477"/>
      <c r="H45" s="477"/>
      <c r="I45" s="477"/>
      <c r="J45" s="477"/>
      <c r="K45" s="477"/>
      <c r="L45" s="477"/>
      <c r="M45" s="477"/>
      <c r="N45" s="477"/>
      <c r="O45" s="477"/>
      <c r="P45" s="477"/>
    </row>
    <row r="46" spans="1:16" s="401" customFormat="1" ht="44.25" customHeight="1">
      <c r="A46" s="402"/>
      <c r="B46" s="403" t="s">
        <v>334</v>
      </c>
      <c r="C46" s="496">
        <v>6</v>
      </c>
      <c r="D46" s="496">
        <v>8</v>
      </c>
      <c r="E46" s="496">
        <v>6</v>
      </c>
      <c r="F46" s="496">
        <v>8</v>
      </c>
      <c r="G46" s="477"/>
      <c r="H46" s="477"/>
      <c r="I46" s="477"/>
      <c r="J46" s="477"/>
      <c r="K46" s="477"/>
      <c r="L46" s="477"/>
      <c r="M46" s="477"/>
      <c r="N46" s="477"/>
      <c r="O46" s="477"/>
      <c r="P46" s="477"/>
    </row>
    <row r="47" spans="1:16" s="401" customFormat="1" ht="38.25">
      <c r="A47" s="402"/>
      <c r="B47" s="403" t="s">
        <v>421</v>
      </c>
      <c r="C47" s="496">
        <v>33</v>
      </c>
      <c r="D47" s="496">
        <v>37</v>
      </c>
      <c r="E47" s="496">
        <v>24</v>
      </c>
      <c r="F47" s="496">
        <v>27</v>
      </c>
      <c r="G47" s="477"/>
      <c r="H47" s="477"/>
      <c r="I47" s="477"/>
      <c r="J47" s="477"/>
      <c r="K47" s="477"/>
      <c r="L47" s="477"/>
      <c r="M47" s="477"/>
      <c r="N47" s="477"/>
      <c r="O47" s="477"/>
      <c r="P47" s="477"/>
    </row>
    <row r="48" spans="1:16" s="401" customFormat="1" ht="38.25">
      <c r="A48" s="402"/>
      <c r="B48" s="403" t="s">
        <v>20</v>
      </c>
      <c r="C48" s="496">
        <v>8</v>
      </c>
      <c r="D48" s="496">
        <v>9</v>
      </c>
      <c r="E48" s="429">
        <v>8</v>
      </c>
      <c r="F48" s="429">
        <v>9</v>
      </c>
      <c r="G48" s="477"/>
      <c r="H48" s="477"/>
      <c r="I48" s="477"/>
      <c r="J48" s="477"/>
      <c r="K48" s="477"/>
      <c r="L48" s="477"/>
      <c r="M48" s="477"/>
      <c r="N48" s="477"/>
      <c r="O48" s="477"/>
      <c r="P48" s="477"/>
    </row>
    <row r="49" spans="1:16" s="401" customFormat="1" ht="38.25">
      <c r="A49" s="402"/>
      <c r="B49" s="403" t="s">
        <v>13</v>
      </c>
      <c r="C49" s="496">
        <v>4.5</v>
      </c>
      <c r="D49" s="496">
        <v>5</v>
      </c>
      <c r="E49" s="496">
        <v>4.5</v>
      </c>
      <c r="F49" s="496">
        <v>5</v>
      </c>
      <c r="G49" s="477"/>
      <c r="H49" s="477"/>
      <c r="I49" s="477"/>
      <c r="J49" s="477"/>
      <c r="K49" s="477"/>
      <c r="L49" s="477"/>
      <c r="M49" s="477"/>
      <c r="N49" s="477"/>
      <c r="O49" s="477"/>
      <c r="P49" s="477"/>
    </row>
    <row r="50" spans="1:16" s="401" customFormat="1" ht="38.25">
      <c r="A50" s="402"/>
      <c r="B50" s="403" t="s">
        <v>43</v>
      </c>
      <c r="C50" s="496">
        <v>2</v>
      </c>
      <c r="D50" s="496">
        <v>4</v>
      </c>
      <c r="E50" s="429">
        <v>2</v>
      </c>
      <c r="F50" s="429">
        <v>4</v>
      </c>
      <c r="G50" s="477"/>
      <c r="H50" s="477"/>
      <c r="I50" s="477"/>
      <c r="J50" s="477"/>
      <c r="K50" s="477"/>
      <c r="L50" s="477"/>
      <c r="M50" s="477"/>
      <c r="N50" s="477"/>
      <c r="O50" s="477"/>
      <c r="P50" s="477"/>
    </row>
    <row r="51" spans="1:16" ht="38.25">
      <c r="A51" s="438" t="s">
        <v>564</v>
      </c>
      <c r="B51" s="29" t="s">
        <v>81</v>
      </c>
      <c r="C51" s="491"/>
      <c r="D51" s="491"/>
      <c r="E51" s="476">
        <v>90</v>
      </c>
      <c r="F51" s="476">
        <v>90</v>
      </c>
      <c r="G51" s="496">
        <v>9.5</v>
      </c>
      <c r="H51" s="492">
        <v>9.5</v>
      </c>
      <c r="I51" s="492">
        <v>6.27</v>
      </c>
      <c r="J51" s="492">
        <v>6.27</v>
      </c>
      <c r="K51" s="492">
        <v>4.52</v>
      </c>
      <c r="L51" s="492">
        <v>4.52</v>
      </c>
      <c r="M51" s="492">
        <v>112</v>
      </c>
      <c r="N51" s="492">
        <v>112</v>
      </c>
      <c r="O51" s="492">
        <v>5.08</v>
      </c>
      <c r="P51" s="492">
        <v>5.08</v>
      </c>
    </row>
    <row r="52" spans="1:16" ht="38.25">
      <c r="A52" s="5"/>
      <c r="B52" s="29" t="s">
        <v>82</v>
      </c>
      <c r="C52" s="491"/>
      <c r="D52" s="491"/>
      <c r="E52" s="476">
        <v>65</v>
      </c>
      <c r="F52" s="476">
        <v>68</v>
      </c>
      <c r="G52" s="496">
        <v>2.01</v>
      </c>
      <c r="H52" s="492">
        <v>2.1</v>
      </c>
      <c r="I52" s="492">
        <v>0.13</v>
      </c>
      <c r="J52" s="492">
        <v>0.14</v>
      </c>
      <c r="K52" s="492">
        <v>4.22</v>
      </c>
      <c r="L52" s="492">
        <v>4.41</v>
      </c>
      <c r="M52" s="492">
        <v>26</v>
      </c>
      <c r="N52" s="492">
        <v>27.2</v>
      </c>
      <c r="O52" s="492">
        <v>6.5</v>
      </c>
      <c r="P52" s="492">
        <v>6.8</v>
      </c>
    </row>
    <row r="53" spans="1:16" ht="38.25">
      <c r="A53" s="5"/>
      <c r="B53" s="447" t="s">
        <v>503</v>
      </c>
      <c r="C53" s="491"/>
      <c r="D53" s="491"/>
      <c r="E53" s="476">
        <v>15</v>
      </c>
      <c r="F53" s="476">
        <v>15</v>
      </c>
      <c r="G53" s="477">
        <v>0.19</v>
      </c>
      <c r="H53" s="477">
        <v>0.19</v>
      </c>
      <c r="I53" s="477">
        <v>0.58</v>
      </c>
      <c r="J53" s="477">
        <v>0.58</v>
      </c>
      <c r="K53" s="477">
        <v>0.95</v>
      </c>
      <c r="L53" s="477">
        <v>0.95</v>
      </c>
      <c r="M53" s="477">
        <v>10</v>
      </c>
      <c r="N53" s="477">
        <v>10</v>
      </c>
      <c r="O53" s="477">
        <v>0.9</v>
      </c>
      <c r="P53" s="477">
        <v>0.9</v>
      </c>
    </row>
    <row r="54" spans="1:16" ht="38.25">
      <c r="A54" s="5"/>
      <c r="B54" s="26" t="s">
        <v>339</v>
      </c>
      <c r="C54" s="496">
        <v>53</v>
      </c>
      <c r="D54" s="496">
        <v>53</v>
      </c>
      <c r="E54" s="496">
        <v>48</v>
      </c>
      <c r="F54" s="496">
        <v>48</v>
      </c>
      <c r="G54" s="496"/>
      <c r="H54" s="496"/>
      <c r="I54" s="496"/>
      <c r="J54" s="496"/>
      <c r="K54" s="496"/>
      <c r="L54" s="496"/>
      <c r="M54" s="496"/>
      <c r="N54" s="496"/>
      <c r="O54" s="496"/>
      <c r="P54" s="496"/>
    </row>
    <row r="55" spans="1:16" ht="38.25">
      <c r="A55" s="5"/>
      <c r="B55" s="26" t="s">
        <v>35</v>
      </c>
      <c r="C55" s="496">
        <v>4</v>
      </c>
      <c r="D55" s="496">
        <v>4</v>
      </c>
      <c r="E55" s="496">
        <v>4</v>
      </c>
      <c r="F55" s="496">
        <v>4</v>
      </c>
      <c r="G55" s="496"/>
      <c r="H55" s="496"/>
      <c r="I55" s="496"/>
      <c r="J55" s="496"/>
      <c r="K55" s="496"/>
      <c r="L55" s="496"/>
      <c r="M55" s="496"/>
      <c r="N55" s="496"/>
      <c r="O55" s="496"/>
      <c r="P55" s="496"/>
    </row>
    <row r="56" spans="1:16" ht="38.25">
      <c r="A56" s="5"/>
      <c r="B56" s="26" t="s">
        <v>28</v>
      </c>
      <c r="C56" s="496">
        <v>5</v>
      </c>
      <c r="D56" s="496">
        <v>5</v>
      </c>
      <c r="E56" s="429">
        <v>5</v>
      </c>
      <c r="F56" s="429">
        <v>5</v>
      </c>
      <c r="G56" s="496"/>
      <c r="H56" s="492"/>
      <c r="I56" s="492"/>
      <c r="J56" s="492"/>
      <c r="K56" s="492"/>
      <c r="L56" s="492"/>
      <c r="M56" s="492"/>
      <c r="N56" s="492"/>
      <c r="O56" s="492"/>
      <c r="P56" s="492"/>
    </row>
    <row r="57" spans="1:16" ht="38.25">
      <c r="A57" s="5"/>
      <c r="B57" s="16" t="s">
        <v>92</v>
      </c>
      <c r="C57" s="496">
        <v>60</v>
      </c>
      <c r="D57" s="496">
        <v>60</v>
      </c>
      <c r="E57" s="429">
        <v>48</v>
      </c>
      <c r="F57" s="429">
        <v>48</v>
      </c>
      <c r="G57" s="496"/>
      <c r="H57" s="492"/>
      <c r="I57" s="492"/>
      <c r="J57" s="492"/>
      <c r="K57" s="492"/>
      <c r="L57" s="492"/>
      <c r="M57" s="492"/>
      <c r="N57" s="492"/>
      <c r="O57" s="492"/>
      <c r="P57" s="492"/>
    </row>
    <row r="58" spans="1:16" ht="38.25">
      <c r="A58" s="5"/>
      <c r="B58" s="26" t="s">
        <v>422</v>
      </c>
      <c r="C58" s="496">
        <v>50</v>
      </c>
      <c r="D58" s="496">
        <v>50</v>
      </c>
      <c r="E58" s="429">
        <v>48</v>
      </c>
      <c r="F58" s="429">
        <v>48</v>
      </c>
      <c r="G58" s="496"/>
      <c r="H58" s="492"/>
      <c r="I58" s="492"/>
      <c r="J58" s="492"/>
      <c r="K58" s="492"/>
      <c r="L58" s="492"/>
      <c r="M58" s="492"/>
      <c r="N58" s="492"/>
      <c r="O58" s="492"/>
      <c r="P58" s="492"/>
    </row>
    <row r="59" spans="1:16" ht="41.25" customHeight="1">
      <c r="A59" s="5"/>
      <c r="B59" s="26" t="s">
        <v>429</v>
      </c>
      <c r="C59" s="368">
        <v>6</v>
      </c>
      <c r="D59" s="368">
        <v>6</v>
      </c>
      <c r="E59" s="496">
        <v>5</v>
      </c>
      <c r="F59" s="496">
        <v>5</v>
      </c>
      <c r="G59" s="496"/>
      <c r="H59" s="492"/>
      <c r="I59" s="492"/>
      <c r="J59" s="492"/>
      <c r="K59" s="492"/>
      <c r="L59" s="492"/>
      <c r="M59" s="492"/>
      <c r="N59" s="492"/>
      <c r="O59" s="492"/>
      <c r="P59" s="492"/>
    </row>
    <row r="60" spans="1:16" ht="42" customHeight="1">
      <c r="A60" s="5"/>
      <c r="B60" s="26" t="s">
        <v>334</v>
      </c>
      <c r="C60" s="368">
        <v>5</v>
      </c>
      <c r="D60" s="368">
        <v>5</v>
      </c>
      <c r="E60" s="496">
        <v>5</v>
      </c>
      <c r="F60" s="496">
        <v>5</v>
      </c>
      <c r="G60" s="496"/>
      <c r="H60" s="492"/>
      <c r="I60" s="492"/>
      <c r="J60" s="492"/>
      <c r="K60" s="492"/>
      <c r="L60" s="492"/>
      <c r="M60" s="492"/>
      <c r="N60" s="492"/>
      <c r="O60" s="492"/>
      <c r="P60" s="492"/>
    </row>
    <row r="61" spans="1:16" ht="38.25">
      <c r="A61" s="5"/>
      <c r="B61" s="26" t="s">
        <v>23</v>
      </c>
      <c r="C61" s="496">
        <v>0.8</v>
      </c>
      <c r="D61" s="496">
        <v>0.8</v>
      </c>
      <c r="E61" s="496">
        <v>0.8</v>
      </c>
      <c r="F61" s="496">
        <v>0.8</v>
      </c>
      <c r="G61" s="496"/>
      <c r="H61" s="492"/>
      <c r="I61" s="492"/>
      <c r="J61" s="492"/>
      <c r="K61" s="492"/>
      <c r="L61" s="492"/>
      <c r="M61" s="492"/>
      <c r="N61" s="492"/>
      <c r="O61" s="492"/>
      <c r="P61" s="492"/>
    </row>
    <row r="62" spans="1:16" ht="38.25">
      <c r="A62" s="5"/>
      <c r="B62" s="26" t="s">
        <v>13</v>
      </c>
      <c r="C62" s="496">
        <v>0.8</v>
      </c>
      <c r="D62" s="496">
        <v>0.8</v>
      </c>
      <c r="E62" s="496">
        <v>0.8</v>
      </c>
      <c r="F62" s="496">
        <v>0.8</v>
      </c>
      <c r="G62" s="496"/>
      <c r="H62" s="492"/>
      <c r="I62" s="492"/>
      <c r="J62" s="492"/>
      <c r="K62" s="492"/>
      <c r="L62" s="492"/>
      <c r="M62" s="492"/>
      <c r="N62" s="492"/>
      <c r="O62" s="492"/>
      <c r="P62" s="492"/>
    </row>
    <row r="63" spans="1:16" ht="38.25">
      <c r="A63" s="5"/>
      <c r="B63" s="31" t="s">
        <v>56</v>
      </c>
      <c r="C63" s="496">
        <v>2</v>
      </c>
      <c r="D63" s="496">
        <v>2</v>
      </c>
      <c r="E63" s="496">
        <v>2</v>
      </c>
      <c r="F63" s="496">
        <v>2</v>
      </c>
      <c r="G63" s="496"/>
      <c r="H63" s="492"/>
      <c r="I63" s="492"/>
      <c r="J63" s="492"/>
      <c r="K63" s="492"/>
      <c r="L63" s="492"/>
      <c r="M63" s="492"/>
      <c r="N63" s="492"/>
      <c r="O63" s="492"/>
      <c r="P63" s="492"/>
    </row>
    <row r="64" spans="1:16" ht="38.25">
      <c r="A64" s="5"/>
      <c r="B64" s="27" t="s">
        <v>350</v>
      </c>
      <c r="C64" s="429">
        <v>100</v>
      </c>
      <c r="D64" s="429">
        <v>105</v>
      </c>
      <c r="E64" s="452">
        <v>65</v>
      </c>
      <c r="F64" s="452">
        <v>68</v>
      </c>
      <c r="G64" s="496"/>
      <c r="H64" s="492"/>
      <c r="I64" s="492"/>
      <c r="J64" s="492"/>
      <c r="K64" s="492"/>
      <c r="L64" s="492"/>
      <c r="M64" s="492"/>
      <c r="N64" s="492"/>
      <c r="O64" s="492"/>
      <c r="P64" s="492"/>
    </row>
    <row r="65" spans="1:16" ht="38.25">
      <c r="A65" s="10" t="s">
        <v>315</v>
      </c>
      <c r="B65" s="32" t="s">
        <v>60</v>
      </c>
      <c r="C65" s="499"/>
      <c r="D65" s="499"/>
      <c r="E65" s="476">
        <v>150</v>
      </c>
      <c r="F65" s="476">
        <v>200</v>
      </c>
      <c r="G65" s="477">
        <v>0.06</v>
      </c>
      <c r="H65" s="477">
        <v>0.08</v>
      </c>
      <c r="I65" s="477">
        <v>0.06</v>
      </c>
      <c r="J65" s="477">
        <v>0.08</v>
      </c>
      <c r="K65" s="477">
        <v>9.45</v>
      </c>
      <c r="L65" s="477">
        <v>14.93</v>
      </c>
      <c r="M65" s="477">
        <v>39</v>
      </c>
      <c r="N65" s="477">
        <v>61</v>
      </c>
      <c r="O65" s="477">
        <v>1.5</v>
      </c>
      <c r="P65" s="477">
        <v>2</v>
      </c>
    </row>
    <row r="66" spans="1:16" ht="38.25">
      <c r="A66" s="10"/>
      <c r="B66" s="445" t="s">
        <v>528</v>
      </c>
      <c r="C66" s="429">
        <v>17</v>
      </c>
      <c r="D66" s="429">
        <v>23</v>
      </c>
      <c r="E66" s="429">
        <v>15</v>
      </c>
      <c r="F66" s="429">
        <v>20</v>
      </c>
      <c r="G66" s="477"/>
      <c r="H66" s="477"/>
      <c r="I66" s="477"/>
      <c r="J66" s="477"/>
      <c r="K66" s="477"/>
      <c r="L66" s="477"/>
      <c r="M66" s="477"/>
      <c r="N66" s="477"/>
      <c r="O66" s="477"/>
      <c r="P66" s="477"/>
    </row>
    <row r="67" spans="1:16" ht="38.25">
      <c r="A67" s="5"/>
      <c r="B67" s="84" t="s">
        <v>24</v>
      </c>
      <c r="C67" s="429">
        <v>8</v>
      </c>
      <c r="D67" s="429">
        <v>13</v>
      </c>
      <c r="E67" s="429">
        <v>8</v>
      </c>
      <c r="F67" s="429">
        <v>13</v>
      </c>
      <c r="G67" s="477"/>
      <c r="H67" s="477"/>
      <c r="I67" s="477"/>
      <c r="J67" s="477"/>
      <c r="K67" s="477"/>
      <c r="L67" s="477"/>
      <c r="M67" s="477"/>
      <c r="N67" s="477"/>
      <c r="O67" s="477"/>
      <c r="P67" s="477"/>
    </row>
    <row r="68" spans="1:16" ht="38.25">
      <c r="A68" s="10" t="s">
        <v>316</v>
      </c>
      <c r="B68" s="29" t="s">
        <v>32</v>
      </c>
      <c r="C68" s="491">
        <v>40</v>
      </c>
      <c r="D68" s="491">
        <v>50</v>
      </c>
      <c r="E68" s="476">
        <v>40</v>
      </c>
      <c r="F68" s="476">
        <v>50</v>
      </c>
      <c r="G68" s="492">
        <v>1.64</v>
      </c>
      <c r="H68" s="492">
        <v>2.3</v>
      </c>
      <c r="I68" s="492">
        <v>0.48</v>
      </c>
      <c r="J68" s="492">
        <v>0.6</v>
      </c>
      <c r="K68" s="492">
        <v>13.36</v>
      </c>
      <c r="L68" s="492">
        <v>16.7</v>
      </c>
      <c r="M68" s="492">
        <f>G68*4+I68*9+K68*4</f>
        <v>64.32</v>
      </c>
      <c r="N68" s="492">
        <f>H68*4+J68*9+L68*4</f>
        <v>81.39999999999999</v>
      </c>
      <c r="O68" s="492">
        <v>0</v>
      </c>
      <c r="P68" s="492">
        <v>0</v>
      </c>
    </row>
    <row r="69" spans="1:16" ht="38.25">
      <c r="A69" s="5"/>
      <c r="B69" s="29" t="s">
        <v>25</v>
      </c>
      <c r="C69" s="491"/>
      <c r="D69" s="491"/>
      <c r="E69" s="479">
        <f aca="true" t="shared" si="2" ref="E69:P69">E23+E36+E51+E52+E53+E68+E65</f>
        <v>555</v>
      </c>
      <c r="F69" s="479">
        <f t="shared" si="2"/>
        <v>683</v>
      </c>
      <c r="G69" s="479">
        <f t="shared" si="2"/>
        <v>18.22</v>
      </c>
      <c r="H69" s="479">
        <f t="shared" si="2"/>
        <v>20.23</v>
      </c>
      <c r="I69" s="479">
        <f t="shared" si="2"/>
        <v>15.13</v>
      </c>
      <c r="J69" s="479">
        <f t="shared" si="2"/>
        <v>16.72</v>
      </c>
      <c r="K69" s="479">
        <f t="shared" si="2"/>
        <v>46.34</v>
      </c>
      <c r="L69" s="479">
        <f t="shared" si="2"/>
        <v>60.73</v>
      </c>
      <c r="M69" s="479">
        <f t="shared" si="2"/>
        <v>393.42</v>
      </c>
      <c r="N69" s="479">
        <f t="shared" si="2"/>
        <v>472.77</v>
      </c>
      <c r="O69" s="479">
        <f t="shared" si="2"/>
        <v>23.229999999999997</v>
      </c>
      <c r="P69" s="479">
        <f t="shared" si="2"/>
        <v>27.169999999999998</v>
      </c>
    </row>
    <row r="70" spans="1:16" ht="38.25">
      <c r="A70" s="5"/>
      <c r="B70" s="89" t="s">
        <v>26</v>
      </c>
      <c r="C70" s="492"/>
      <c r="D70" s="492"/>
      <c r="E70" s="496"/>
      <c r="F70" s="492"/>
      <c r="G70" s="492"/>
      <c r="H70" s="492"/>
      <c r="I70" s="492"/>
      <c r="J70" s="492"/>
      <c r="K70" s="492"/>
      <c r="L70" s="492"/>
      <c r="M70" s="492"/>
      <c r="N70" s="492"/>
      <c r="O70" s="492"/>
      <c r="P70" s="492"/>
    </row>
    <row r="71" spans="1:16" ht="47.25" customHeight="1">
      <c r="A71" s="97" t="s">
        <v>419</v>
      </c>
      <c r="B71" s="423" t="s">
        <v>410</v>
      </c>
      <c r="C71" s="491"/>
      <c r="D71" s="491"/>
      <c r="E71" s="476">
        <v>200</v>
      </c>
      <c r="F71" s="494">
        <v>210</v>
      </c>
      <c r="G71" s="477">
        <v>8.36</v>
      </c>
      <c r="H71" s="477">
        <v>8.78</v>
      </c>
      <c r="I71" s="477">
        <v>5.25</v>
      </c>
      <c r="J71" s="477">
        <v>5.51</v>
      </c>
      <c r="K71" s="477">
        <v>18.94</v>
      </c>
      <c r="L71" s="477">
        <v>19.89</v>
      </c>
      <c r="M71" s="477">
        <v>181</v>
      </c>
      <c r="N71" s="477">
        <v>190.05</v>
      </c>
      <c r="O71" s="477">
        <v>18.65</v>
      </c>
      <c r="P71" s="477">
        <v>19.58</v>
      </c>
    </row>
    <row r="72" spans="1:16" ht="38.25">
      <c r="A72" s="10"/>
      <c r="B72" s="423" t="s">
        <v>357</v>
      </c>
      <c r="C72" s="491"/>
      <c r="D72" s="491"/>
      <c r="E72" s="476">
        <v>15</v>
      </c>
      <c r="F72" s="494">
        <v>20</v>
      </c>
      <c r="G72" s="434">
        <v>0.64</v>
      </c>
      <c r="H72" s="434">
        <v>0.66</v>
      </c>
      <c r="I72" s="434">
        <v>1.16</v>
      </c>
      <c r="J72" s="434">
        <v>1.29</v>
      </c>
      <c r="K72" s="434">
        <v>2.11</v>
      </c>
      <c r="L72" s="434">
        <v>2.32</v>
      </c>
      <c r="M72" s="434">
        <v>19</v>
      </c>
      <c r="N72" s="434">
        <v>20</v>
      </c>
      <c r="O72" s="434">
        <v>0.13</v>
      </c>
      <c r="P72" s="434">
        <v>0.13</v>
      </c>
    </row>
    <row r="73" spans="1:16" ht="39" customHeight="1">
      <c r="A73" s="5"/>
      <c r="B73" s="430" t="s">
        <v>97</v>
      </c>
      <c r="C73" s="496">
        <v>129</v>
      </c>
      <c r="D73" s="496">
        <v>136</v>
      </c>
      <c r="E73" s="496">
        <v>97</v>
      </c>
      <c r="F73" s="496">
        <v>102</v>
      </c>
      <c r="G73" s="477"/>
      <c r="H73" s="477"/>
      <c r="I73" s="477"/>
      <c r="J73" s="477"/>
      <c r="K73" s="477"/>
      <c r="L73" s="477"/>
      <c r="M73" s="477"/>
      <c r="N73" s="477"/>
      <c r="O73" s="477"/>
      <c r="P73" s="477"/>
    </row>
    <row r="74" spans="1:16" ht="48" customHeight="1">
      <c r="A74" s="5"/>
      <c r="B74" s="430" t="s">
        <v>340</v>
      </c>
      <c r="C74" s="496">
        <v>139</v>
      </c>
      <c r="D74" s="496">
        <v>146</v>
      </c>
      <c r="E74" s="496">
        <v>97</v>
      </c>
      <c r="F74" s="496">
        <v>102</v>
      </c>
      <c r="G74" s="477"/>
      <c r="H74" s="477"/>
      <c r="I74" s="477"/>
      <c r="J74" s="477"/>
      <c r="K74" s="477"/>
      <c r="L74" s="477"/>
      <c r="M74" s="477"/>
      <c r="N74" s="477"/>
      <c r="O74" s="477"/>
      <c r="P74" s="477"/>
    </row>
    <row r="75" spans="1:16" ht="49.5" customHeight="1">
      <c r="A75" s="5"/>
      <c r="B75" s="430" t="s">
        <v>341</v>
      </c>
      <c r="C75" s="496">
        <v>149</v>
      </c>
      <c r="D75" s="496">
        <v>157</v>
      </c>
      <c r="E75" s="496">
        <v>97</v>
      </c>
      <c r="F75" s="496">
        <v>102</v>
      </c>
      <c r="G75" s="477"/>
      <c r="H75" s="477"/>
      <c r="I75" s="477"/>
      <c r="J75" s="477"/>
      <c r="K75" s="477"/>
      <c r="L75" s="477"/>
      <c r="M75" s="477"/>
      <c r="N75" s="477"/>
      <c r="O75" s="477"/>
      <c r="P75" s="477"/>
    </row>
    <row r="76" spans="1:16" ht="43.5" customHeight="1">
      <c r="A76" s="5"/>
      <c r="B76" s="430" t="s">
        <v>342</v>
      </c>
      <c r="C76" s="496">
        <v>162</v>
      </c>
      <c r="D76" s="496">
        <v>170</v>
      </c>
      <c r="E76" s="496">
        <v>97</v>
      </c>
      <c r="F76" s="496">
        <v>102</v>
      </c>
      <c r="G76" s="477"/>
      <c r="H76" s="477"/>
      <c r="I76" s="477"/>
      <c r="J76" s="477"/>
      <c r="K76" s="477"/>
      <c r="L76" s="477"/>
      <c r="M76" s="477"/>
      <c r="N76" s="477"/>
      <c r="O76" s="477"/>
      <c r="P76" s="477"/>
    </row>
    <row r="77" spans="1:16" ht="38.25">
      <c r="A77" s="5"/>
      <c r="B77" s="427" t="s">
        <v>335</v>
      </c>
      <c r="C77" s="496">
        <v>97</v>
      </c>
      <c r="D77" s="496">
        <v>102</v>
      </c>
      <c r="E77" s="496">
        <v>97</v>
      </c>
      <c r="F77" s="496">
        <v>102</v>
      </c>
      <c r="G77" s="477"/>
      <c r="H77" s="477"/>
      <c r="I77" s="477"/>
      <c r="J77" s="477"/>
      <c r="K77" s="477"/>
      <c r="L77" s="477"/>
      <c r="M77" s="477"/>
      <c r="N77" s="477"/>
      <c r="O77" s="477"/>
      <c r="P77" s="477"/>
    </row>
    <row r="78" spans="1:16" ht="38.25">
      <c r="A78" s="5"/>
      <c r="B78" s="433" t="s">
        <v>27</v>
      </c>
      <c r="C78" s="452">
        <v>9</v>
      </c>
      <c r="D78" s="452">
        <v>10</v>
      </c>
      <c r="E78" s="452">
        <v>9</v>
      </c>
      <c r="F78" s="452">
        <v>10</v>
      </c>
      <c r="G78" s="477"/>
      <c r="H78" s="477"/>
      <c r="I78" s="477"/>
      <c r="J78" s="477"/>
      <c r="K78" s="477"/>
      <c r="L78" s="477"/>
      <c r="M78" s="477"/>
      <c r="N78" s="477"/>
      <c r="O78" s="477"/>
      <c r="P78" s="477"/>
    </row>
    <row r="79" spans="1:16" ht="38.25">
      <c r="A79" s="5"/>
      <c r="B79" s="433" t="s">
        <v>13</v>
      </c>
      <c r="C79" s="452">
        <v>4</v>
      </c>
      <c r="D79" s="452">
        <v>6</v>
      </c>
      <c r="E79" s="452">
        <v>4</v>
      </c>
      <c r="F79" s="452">
        <v>6</v>
      </c>
      <c r="G79" s="477"/>
      <c r="H79" s="477"/>
      <c r="I79" s="477"/>
      <c r="J79" s="477"/>
      <c r="K79" s="477"/>
      <c r="L79" s="477"/>
      <c r="M79" s="477"/>
      <c r="N79" s="477"/>
      <c r="O79" s="477"/>
      <c r="P79" s="477"/>
    </row>
    <row r="80" spans="1:16" ht="38.25">
      <c r="A80" s="5"/>
      <c r="B80" s="427" t="s">
        <v>429</v>
      </c>
      <c r="C80" s="496">
        <v>20</v>
      </c>
      <c r="D80" s="496">
        <v>21</v>
      </c>
      <c r="E80" s="496">
        <v>17</v>
      </c>
      <c r="F80" s="496">
        <v>18</v>
      </c>
      <c r="G80" s="477"/>
      <c r="H80" s="477"/>
      <c r="I80" s="477"/>
      <c r="J80" s="477"/>
      <c r="K80" s="477"/>
      <c r="L80" s="477"/>
      <c r="M80" s="477"/>
      <c r="N80" s="477"/>
      <c r="O80" s="477"/>
      <c r="P80" s="477"/>
    </row>
    <row r="81" spans="1:16" ht="38.25">
      <c r="A81" s="5"/>
      <c r="B81" s="427" t="s">
        <v>334</v>
      </c>
      <c r="C81" s="496">
        <v>17</v>
      </c>
      <c r="D81" s="496">
        <v>18</v>
      </c>
      <c r="E81" s="496">
        <v>17</v>
      </c>
      <c r="F81" s="496">
        <v>18</v>
      </c>
      <c r="G81" s="477"/>
      <c r="H81" s="477"/>
      <c r="I81" s="477"/>
      <c r="J81" s="477"/>
      <c r="K81" s="477"/>
      <c r="L81" s="477"/>
      <c r="M81" s="477"/>
      <c r="N81" s="477"/>
      <c r="O81" s="477"/>
      <c r="P81" s="477"/>
    </row>
    <row r="82" spans="1:16" ht="38.25" customHeight="1">
      <c r="A82" s="5"/>
      <c r="B82" s="428" t="s">
        <v>426</v>
      </c>
      <c r="C82" s="429">
        <v>33</v>
      </c>
      <c r="D82" s="429">
        <v>34</v>
      </c>
      <c r="E82" s="429">
        <v>26</v>
      </c>
      <c r="F82" s="429">
        <v>27</v>
      </c>
      <c r="G82" s="477"/>
      <c r="H82" s="477"/>
      <c r="I82" s="477"/>
      <c r="J82" s="477"/>
      <c r="K82" s="477"/>
      <c r="L82" s="477"/>
      <c r="M82" s="477"/>
      <c r="N82" s="477"/>
      <c r="O82" s="477"/>
      <c r="P82" s="477"/>
    </row>
    <row r="83" spans="1:16" ht="38.25">
      <c r="A83" s="5"/>
      <c r="B83" s="428" t="s">
        <v>427</v>
      </c>
      <c r="C83" s="429">
        <v>35</v>
      </c>
      <c r="D83" s="429">
        <v>36</v>
      </c>
      <c r="E83" s="429">
        <v>26</v>
      </c>
      <c r="F83" s="429">
        <v>27</v>
      </c>
      <c r="G83" s="477"/>
      <c r="H83" s="477"/>
      <c r="I83" s="477"/>
      <c r="J83" s="477"/>
      <c r="K83" s="477"/>
      <c r="L83" s="477"/>
      <c r="M83" s="477"/>
      <c r="N83" s="477"/>
      <c r="O83" s="477"/>
      <c r="P83" s="477"/>
    </row>
    <row r="84" spans="1:16" s="420" customFormat="1" ht="38.25">
      <c r="A84" s="421"/>
      <c r="B84" s="428" t="s">
        <v>333</v>
      </c>
      <c r="C84" s="429">
        <v>26</v>
      </c>
      <c r="D84" s="429">
        <v>27</v>
      </c>
      <c r="E84" s="429">
        <v>26</v>
      </c>
      <c r="F84" s="429">
        <v>27</v>
      </c>
      <c r="G84" s="477"/>
      <c r="H84" s="477"/>
      <c r="I84" s="477"/>
      <c r="J84" s="477"/>
      <c r="K84" s="477"/>
      <c r="L84" s="477"/>
      <c r="M84" s="477"/>
      <c r="N84" s="477"/>
      <c r="O84" s="477"/>
      <c r="P84" s="477"/>
    </row>
    <row r="85" spans="1:16" s="420" customFormat="1" ht="38.25">
      <c r="A85" s="421"/>
      <c r="B85" s="425" t="s">
        <v>92</v>
      </c>
      <c r="C85" s="496">
        <v>211</v>
      </c>
      <c r="D85" s="496">
        <v>221</v>
      </c>
      <c r="E85" s="496">
        <v>169</v>
      </c>
      <c r="F85" s="496">
        <v>177</v>
      </c>
      <c r="G85" s="477"/>
      <c r="H85" s="477"/>
      <c r="I85" s="477"/>
      <c r="J85" s="477"/>
      <c r="K85" s="477"/>
      <c r="L85" s="477"/>
      <c r="M85" s="477"/>
      <c r="N85" s="477"/>
      <c r="O85" s="477"/>
      <c r="P85" s="477"/>
    </row>
    <row r="86" spans="1:16" s="420" customFormat="1" ht="38.25">
      <c r="A86" s="421"/>
      <c r="B86" s="427" t="s">
        <v>422</v>
      </c>
      <c r="C86" s="496">
        <v>170</v>
      </c>
      <c r="D86" s="496">
        <v>186</v>
      </c>
      <c r="E86" s="496">
        <v>169</v>
      </c>
      <c r="F86" s="496">
        <v>177</v>
      </c>
      <c r="G86" s="477"/>
      <c r="H86" s="477"/>
      <c r="I86" s="477"/>
      <c r="J86" s="477"/>
      <c r="K86" s="477"/>
      <c r="L86" s="477"/>
      <c r="M86" s="477"/>
      <c r="N86" s="477"/>
      <c r="O86" s="477"/>
      <c r="P86" s="477"/>
    </row>
    <row r="87" spans="1:16" s="420" customFormat="1" ht="38.25">
      <c r="A87" s="421"/>
      <c r="B87" s="432" t="s">
        <v>28</v>
      </c>
      <c r="C87" s="496">
        <v>23</v>
      </c>
      <c r="D87" s="496">
        <v>25</v>
      </c>
      <c r="E87" s="496">
        <v>23</v>
      </c>
      <c r="F87" s="496">
        <v>25</v>
      </c>
      <c r="G87" s="477"/>
      <c r="H87" s="477"/>
      <c r="I87" s="477"/>
      <c r="J87" s="477"/>
      <c r="K87" s="477"/>
      <c r="L87" s="477"/>
      <c r="M87" s="477"/>
      <c r="N87" s="477"/>
      <c r="O87" s="477"/>
      <c r="P87" s="477"/>
    </row>
    <row r="88" spans="1:16" s="420" customFormat="1" ht="38.25">
      <c r="A88" s="421"/>
      <c r="B88" s="432" t="s">
        <v>27</v>
      </c>
      <c r="C88" s="496">
        <v>15</v>
      </c>
      <c r="D88" s="496">
        <v>20</v>
      </c>
      <c r="E88" s="496">
        <v>15</v>
      </c>
      <c r="F88" s="496">
        <v>20</v>
      </c>
      <c r="G88" s="477"/>
      <c r="H88" s="477"/>
      <c r="I88" s="477"/>
      <c r="J88" s="477"/>
      <c r="K88" s="477"/>
      <c r="L88" s="477"/>
      <c r="M88" s="477"/>
      <c r="N88" s="477"/>
      <c r="O88" s="477"/>
      <c r="P88" s="477"/>
    </row>
    <row r="89" spans="1:16" s="420" customFormat="1" ht="38.25">
      <c r="A89" s="421"/>
      <c r="B89" s="432" t="s">
        <v>13</v>
      </c>
      <c r="C89" s="496">
        <v>0.8</v>
      </c>
      <c r="D89" s="496">
        <v>1</v>
      </c>
      <c r="E89" s="496">
        <v>0.8</v>
      </c>
      <c r="F89" s="496">
        <v>1</v>
      </c>
      <c r="G89" s="477"/>
      <c r="H89" s="477"/>
      <c r="I89" s="477"/>
      <c r="J89" s="477"/>
      <c r="K89" s="477"/>
      <c r="L89" s="477"/>
      <c r="M89" s="477"/>
      <c r="N89" s="477"/>
      <c r="O89" s="477"/>
      <c r="P89" s="477"/>
    </row>
    <row r="90" spans="1:16" s="420" customFormat="1" ht="38.25">
      <c r="A90" s="421"/>
      <c r="B90" s="432" t="s">
        <v>23</v>
      </c>
      <c r="C90" s="496">
        <v>0.8</v>
      </c>
      <c r="D90" s="496">
        <v>1</v>
      </c>
      <c r="E90" s="496">
        <v>0.8</v>
      </c>
      <c r="F90" s="496">
        <v>1</v>
      </c>
      <c r="G90" s="477"/>
      <c r="H90" s="477"/>
      <c r="I90" s="477"/>
      <c r="J90" s="477"/>
      <c r="K90" s="477"/>
      <c r="L90" s="477"/>
      <c r="M90" s="477"/>
      <c r="N90" s="477"/>
      <c r="O90" s="477"/>
      <c r="P90" s="477"/>
    </row>
    <row r="91" spans="1:16" ht="38.25">
      <c r="A91" s="422" t="s">
        <v>496</v>
      </c>
      <c r="B91" s="182" t="s">
        <v>450</v>
      </c>
      <c r="C91" s="24"/>
      <c r="D91" s="24"/>
      <c r="E91" s="476">
        <v>13</v>
      </c>
      <c r="F91" s="476">
        <v>42</v>
      </c>
      <c r="G91" s="477">
        <v>0.63</v>
      </c>
      <c r="H91" s="477">
        <v>2.04</v>
      </c>
      <c r="I91" s="477">
        <v>0.37</v>
      </c>
      <c r="J91" s="477">
        <v>1.2</v>
      </c>
      <c r="K91" s="477">
        <v>13.54</v>
      </c>
      <c r="L91" s="477">
        <v>43.74</v>
      </c>
      <c r="M91" s="477">
        <v>84.97</v>
      </c>
      <c r="N91" s="477">
        <v>274.52</v>
      </c>
      <c r="O91" s="477">
        <v>0</v>
      </c>
      <c r="P91" s="477">
        <v>0</v>
      </c>
    </row>
    <row r="92" spans="1:16" s="435" customFormat="1" ht="38.25">
      <c r="A92" s="438"/>
      <c r="B92" s="442" t="s">
        <v>454</v>
      </c>
      <c r="C92" s="500">
        <v>13</v>
      </c>
      <c r="D92" s="500">
        <v>42</v>
      </c>
      <c r="E92" s="500">
        <v>13</v>
      </c>
      <c r="F92" s="500">
        <v>42</v>
      </c>
      <c r="G92" s="477"/>
      <c r="H92" s="477"/>
      <c r="I92" s="477"/>
      <c r="J92" s="477"/>
      <c r="K92" s="477"/>
      <c r="L92" s="477"/>
      <c r="M92" s="477"/>
      <c r="N92" s="477"/>
      <c r="O92" s="477"/>
      <c r="P92" s="477"/>
    </row>
    <row r="93" spans="1:16" ht="38.25">
      <c r="A93" s="10" t="s">
        <v>317</v>
      </c>
      <c r="B93" s="29" t="s">
        <v>367</v>
      </c>
      <c r="C93" s="491"/>
      <c r="D93" s="491"/>
      <c r="E93" s="476">
        <v>180</v>
      </c>
      <c r="F93" s="476">
        <v>200</v>
      </c>
      <c r="G93" s="477">
        <v>0.04</v>
      </c>
      <c r="H93" s="477">
        <v>0.04</v>
      </c>
      <c r="I93" s="477">
        <v>0</v>
      </c>
      <c r="J93" s="477">
        <v>0</v>
      </c>
      <c r="K93" s="477">
        <v>10.1</v>
      </c>
      <c r="L93" s="477">
        <v>13.12</v>
      </c>
      <c r="M93" s="477">
        <v>41</v>
      </c>
      <c r="N93" s="477">
        <v>54</v>
      </c>
      <c r="O93" s="477">
        <v>1.6</v>
      </c>
      <c r="P93" s="477">
        <v>2</v>
      </c>
    </row>
    <row r="94" spans="1:16" ht="38.25">
      <c r="A94" s="5"/>
      <c r="B94" s="26" t="s">
        <v>29</v>
      </c>
      <c r="C94" s="496">
        <v>0.45</v>
      </c>
      <c r="D94" s="496">
        <v>0.54</v>
      </c>
      <c r="E94" s="496">
        <v>0.45</v>
      </c>
      <c r="F94" s="496">
        <v>0.54</v>
      </c>
      <c r="G94" s="477"/>
      <c r="H94" s="477"/>
      <c r="I94" s="477"/>
      <c r="J94" s="477"/>
      <c r="K94" s="477"/>
      <c r="L94" s="477"/>
      <c r="M94" s="477"/>
      <c r="N94" s="477"/>
      <c r="O94" s="477"/>
      <c r="P94" s="477"/>
    </row>
    <row r="95" spans="1:16" ht="38.25">
      <c r="A95" s="5"/>
      <c r="B95" s="26" t="s">
        <v>24</v>
      </c>
      <c r="C95" s="496">
        <v>10</v>
      </c>
      <c r="D95" s="496">
        <v>13</v>
      </c>
      <c r="E95" s="496">
        <v>10</v>
      </c>
      <c r="F95" s="496">
        <v>13</v>
      </c>
      <c r="G95" s="477"/>
      <c r="H95" s="477"/>
      <c r="I95" s="477"/>
      <c r="J95" s="477"/>
      <c r="K95" s="477"/>
      <c r="L95" s="477"/>
      <c r="M95" s="477"/>
      <c r="N95" s="477"/>
      <c r="O95" s="477"/>
      <c r="P95" s="477"/>
    </row>
    <row r="96" spans="1:16" ht="38.25">
      <c r="A96" s="5"/>
      <c r="B96" s="26" t="s">
        <v>44</v>
      </c>
      <c r="C96" s="496">
        <v>5</v>
      </c>
      <c r="D96" s="496">
        <v>6</v>
      </c>
      <c r="E96" s="496">
        <v>4</v>
      </c>
      <c r="F96" s="496">
        <v>5</v>
      </c>
      <c r="G96" s="477"/>
      <c r="H96" s="477"/>
      <c r="I96" s="477"/>
      <c r="J96" s="477"/>
      <c r="K96" s="477"/>
      <c r="L96" s="477"/>
      <c r="M96" s="477"/>
      <c r="N96" s="477"/>
      <c r="O96" s="477"/>
      <c r="P96" s="477"/>
    </row>
    <row r="97" spans="1:16" ht="38.25">
      <c r="A97" s="10" t="s">
        <v>316</v>
      </c>
      <c r="B97" s="29" t="s">
        <v>31</v>
      </c>
      <c r="C97" s="491">
        <v>35</v>
      </c>
      <c r="D97" s="491">
        <v>40</v>
      </c>
      <c r="E97" s="476">
        <v>35</v>
      </c>
      <c r="F97" s="476">
        <v>40</v>
      </c>
      <c r="G97" s="477">
        <v>1.66</v>
      </c>
      <c r="H97" s="477">
        <v>2</v>
      </c>
      <c r="I97" s="477">
        <v>0.28</v>
      </c>
      <c r="J97" s="477">
        <v>0.32</v>
      </c>
      <c r="K97" s="477">
        <v>17.22</v>
      </c>
      <c r="L97" s="477">
        <v>19.68</v>
      </c>
      <c r="M97" s="477">
        <f>G97*4+I97*9+K97*4</f>
        <v>78.03999999999999</v>
      </c>
      <c r="N97" s="477">
        <f>H97*4+J97*9+L97*4</f>
        <v>89.6</v>
      </c>
      <c r="O97" s="477">
        <v>0</v>
      </c>
      <c r="P97" s="477">
        <v>0</v>
      </c>
    </row>
    <row r="98" spans="1:16" ht="38.25">
      <c r="A98" s="10" t="s">
        <v>420</v>
      </c>
      <c r="B98" s="38" t="s">
        <v>136</v>
      </c>
      <c r="C98" s="24">
        <v>93</v>
      </c>
      <c r="D98" s="24">
        <v>93</v>
      </c>
      <c r="E98" s="476">
        <v>93</v>
      </c>
      <c r="F98" s="476">
        <v>93</v>
      </c>
      <c r="G98" s="477">
        <v>0.37</v>
      </c>
      <c r="H98" s="477">
        <v>0.37</v>
      </c>
      <c r="I98" s="477">
        <v>0.37</v>
      </c>
      <c r="J98" s="477">
        <v>0.37</v>
      </c>
      <c r="K98" s="477">
        <v>9.73</v>
      </c>
      <c r="L98" s="477">
        <v>9.73</v>
      </c>
      <c r="M98" s="477">
        <v>41.85</v>
      </c>
      <c r="N98" s="477">
        <v>41.85</v>
      </c>
      <c r="O98" s="477">
        <v>9.3</v>
      </c>
      <c r="P98" s="477">
        <v>9.3</v>
      </c>
    </row>
    <row r="99" spans="1:16" ht="38.25">
      <c r="A99" s="5"/>
      <c r="B99" s="29" t="s">
        <v>25</v>
      </c>
      <c r="C99" s="491"/>
      <c r="D99" s="491"/>
      <c r="E99" s="479">
        <f>E71+E72+E91+E93+E97+E98</f>
        <v>536</v>
      </c>
      <c r="F99" s="479">
        <f aca="true" t="shared" si="3" ref="F99:P99">F71+F72+F91+F93+F97+F98</f>
        <v>605</v>
      </c>
      <c r="G99" s="479">
        <f t="shared" si="3"/>
        <v>11.7</v>
      </c>
      <c r="H99" s="479">
        <f t="shared" si="3"/>
        <v>13.889999999999999</v>
      </c>
      <c r="I99" s="479">
        <f t="shared" si="3"/>
        <v>7.430000000000001</v>
      </c>
      <c r="J99" s="479">
        <f t="shared" si="3"/>
        <v>8.69</v>
      </c>
      <c r="K99" s="479">
        <f t="shared" si="3"/>
        <v>71.64</v>
      </c>
      <c r="L99" s="479">
        <f t="shared" si="3"/>
        <v>108.48</v>
      </c>
      <c r="M99" s="479">
        <f t="shared" si="3"/>
        <v>445.86</v>
      </c>
      <c r="N99" s="479">
        <f t="shared" si="3"/>
        <v>670.02</v>
      </c>
      <c r="O99" s="479">
        <f t="shared" si="3"/>
        <v>29.68</v>
      </c>
      <c r="P99" s="479">
        <f t="shared" si="3"/>
        <v>31.009999999999998</v>
      </c>
    </row>
    <row r="100" spans="1:16" ht="38.25">
      <c r="A100" s="5"/>
      <c r="B100" s="41" t="s">
        <v>430</v>
      </c>
      <c r="C100" s="452"/>
      <c r="D100" s="452"/>
      <c r="E100" s="452"/>
      <c r="F100" s="452"/>
      <c r="G100" s="477"/>
      <c r="H100" s="477"/>
      <c r="I100" s="477"/>
      <c r="J100" s="477"/>
      <c r="K100" s="477"/>
      <c r="L100" s="477"/>
      <c r="M100" s="477"/>
      <c r="N100" s="477"/>
      <c r="O100" s="477"/>
      <c r="P100" s="477"/>
    </row>
    <row r="101" spans="1:16" ht="38.25">
      <c r="A101" s="5" t="s">
        <v>449</v>
      </c>
      <c r="B101" s="11" t="s">
        <v>431</v>
      </c>
      <c r="C101" s="491">
        <v>154</v>
      </c>
      <c r="D101" s="491">
        <v>154</v>
      </c>
      <c r="E101" s="476">
        <v>150</v>
      </c>
      <c r="F101" s="476">
        <v>150</v>
      </c>
      <c r="G101" s="477">
        <v>4.36</v>
      </c>
      <c r="H101" s="477">
        <v>4.36</v>
      </c>
      <c r="I101" s="477">
        <v>3.76</v>
      </c>
      <c r="J101" s="477">
        <v>3.76</v>
      </c>
      <c r="K101" s="477">
        <v>6</v>
      </c>
      <c r="L101" s="477">
        <v>6</v>
      </c>
      <c r="M101" s="477">
        <v>79.5</v>
      </c>
      <c r="N101" s="477">
        <v>79.5</v>
      </c>
      <c r="O101" s="477">
        <v>1.06</v>
      </c>
      <c r="P101" s="477">
        <v>1.06</v>
      </c>
    </row>
    <row r="102" spans="1:16" ht="38.25">
      <c r="A102" s="5"/>
      <c r="B102" s="11" t="s">
        <v>25</v>
      </c>
      <c r="C102" s="491"/>
      <c r="D102" s="491"/>
      <c r="E102" s="479">
        <f aca="true" t="shared" si="4" ref="E102:P102">E101</f>
        <v>150</v>
      </c>
      <c r="F102" s="479">
        <f t="shared" si="4"/>
        <v>150</v>
      </c>
      <c r="G102" s="479">
        <f t="shared" si="4"/>
        <v>4.36</v>
      </c>
      <c r="H102" s="479">
        <f t="shared" si="4"/>
        <v>4.36</v>
      </c>
      <c r="I102" s="479">
        <f t="shared" si="4"/>
        <v>3.76</v>
      </c>
      <c r="J102" s="479">
        <f t="shared" si="4"/>
        <v>3.76</v>
      </c>
      <c r="K102" s="479">
        <f t="shared" si="4"/>
        <v>6</v>
      </c>
      <c r="L102" s="479">
        <f t="shared" si="4"/>
        <v>6</v>
      </c>
      <c r="M102" s="479">
        <f t="shared" si="4"/>
        <v>79.5</v>
      </c>
      <c r="N102" s="479">
        <f t="shared" si="4"/>
        <v>79.5</v>
      </c>
      <c r="O102" s="479">
        <f t="shared" si="4"/>
        <v>1.06</v>
      </c>
      <c r="P102" s="479">
        <f t="shared" si="4"/>
        <v>1.06</v>
      </c>
    </row>
    <row r="103" spans="1:16" ht="38.25">
      <c r="A103" s="5"/>
      <c r="B103" s="26" t="s">
        <v>30</v>
      </c>
      <c r="C103" s="496"/>
      <c r="D103" s="496"/>
      <c r="E103" s="496"/>
      <c r="F103" s="492"/>
      <c r="G103" s="492"/>
      <c r="H103" s="492"/>
      <c r="I103" s="492"/>
      <c r="J103" s="492"/>
      <c r="K103" s="492"/>
      <c r="L103" s="492"/>
      <c r="M103" s="492"/>
      <c r="N103" s="492"/>
      <c r="O103" s="492"/>
      <c r="P103" s="492"/>
    </row>
    <row r="104" spans="1:16" ht="38.25">
      <c r="A104" s="5"/>
      <c r="B104" s="26" t="s">
        <v>33</v>
      </c>
      <c r="C104" s="496">
        <v>4</v>
      </c>
      <c r="D104" s="496">
        <v>6</v>
      </c>
      <c r="E104" s="476">
        <v>4</v>
      </c>
      <c r="F104" s="476">
        <v>6</v>
      </c>
      <c r="G104" s="492"/>
      <c r="H104" s="492"/>
      <c r="I104" s="492"/>
      <c r="J104" s="492"/>
      <c r="K104" s="492"/>
      <c r="L104" s="492"/>
      <c r="M104" s="492"/>
      <c r="N104" s="492"/>
      <c r="O104" s="492"/>
      <c r="P104" s="492"/>
    </row>
    <row r="105" spans="1:16" ht="38.25">
      <c r="A105" s="5"/>
      <c r="B105" s="45" t="s">
        <v>34</v>
      </c>
      <c r="C105" s="354"/>
      <c r="D105" s="354"/>
      <c r="E105" s="46">
        <f aca="true" t="shared" si="5" ref="E105:P105">E18+E21+E69+E99+E102</f>
        <v>1733</v>
      </c>
      <c r="F105" s="46">
        <f t="shared" si="5"/>
        <v>2014</v>
      </c>
      <c r="G105" s="46">
        <f t="shared" si="5"/>
        <v>42.349999999999994</v>
      </c>
      <c r="H105" s="46">
        <f t="shared" si="5"/>
        <v>49.1</v>
      </c>
      <c r="I105" s="46">
        <f t="shared" si="5"/>
        <v>39.61</v>
      </c>
      <c r="J105" s="46">
        <f t="shared" si="5"/>
        <v>46.849999999999994</v>
      </c>
      <c r="K105" s="46">
        <f t="shared" si="5"/>
        <v>182.36</v>
      </c>
      <c r="L105" s="46">
        <f t="shared" si="5"/>
        <v>247.14999999999998</v>
      </c>
      <c r="M105" s="46">
        <f t="shared" si="5"/>
        <v>1304.2600000000002</v>
      </c>
      <c r="N105" s="46">
        <f t="shared" si="5"/>
        <v>1711.65</v>
      </c>
      <c r="O105" s="46">
        <f t="shared" si="5"/>
        <v>60.45</v>
      </c>
      <c r="P105" s="46">
        <f t="shared" si="5"/>
        <v>66.94999999999999</v>
      </c>
    </row>
    <row r="112" ht="39" customHeight="1"/>
    <row r="134" spans="3:6" ht="38.25">
      <c r="C134" s="102"/>
      <c r="D134" s="102"/>
      <c r="E134" s="49"/>
      <c r="F134" s="49"/>
    </row>
    <row r="135" spans="2:6" ht="38.25">
      <c r="B135" s="103"/>
      <c r="C135" s="102"/>
      <c r="D135" s="102"/>
      <c r="E135" s="81"/>
      <c r="F135" s="81"/>
    </row>
    <row r="136" spans="2:6" ht="38.25">
      <c r="B136" s="103"/>
      <c r="E136" s="81"/>
      <c r="F136" s="81"/>
    </row>
    <row r="137" spans="5:6" ht="38.25">
      <c r="E137" s="81"/>
      <c r="F137" s="81"/>
    </row>
    <row r="138" spans="5:6" ht="38.25">
      <c r="E138" s="81"/>
      <c r="F138" s="81"/>
    </row>
  </sheetData>
  <sheetProtection/>
  <mergeCells count="11">
    <mergeCell ref="M1:N2"/>
    <mergeCell ref="A1:A3"/>
    <mergeCell ref="O1:P2"/>
    <mergeCell ref="G3:H3"/>
    <mergeCell ref="C1:D2"/>
    <mergeCell ref="K3:L3"/>
    <mergeCell ref="I3:J3"/>
    <mergeCell ref="B1:B3"/>
    <mergeCell ref="E1:F2"/>
    <mergeCell ref="O3:P3"/>
    <mergeCell ref="G1:L2"/>
  </mergeCells>
  <printOptions/>
  <pageMargins left="0" right="0" top="0" bottom="0" header="0" footer="0"/>
  <pageSetup horizontalDpi="600" verticalDpi="600" orientation="landscape" paperSize="9" scale="35" r:id="rId1"/>
  <rowBreaks count="2" manualBreakCount="2">
    <brk id="39" max="15" man="1"/>
    <brk id="78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04"/>
  <sheetViews>
    <sheetView view="pageBreakPreview" zoomScale="40" zoomScaleSheetLayoutView="40" zoomScalePageLayoutView="0" workbookViewId="0" topLeftCell="A1">
      <selection activeCell="B1" sqref="B1:B3"/>
    </sheetView>
  </sheetViews>
  <sheetFormatPr defaultColWidth="9.140625" defaultRowHeight="15"/>
  <cols>
    <col min="1" max="1" width="27.00390625" style="49" bestFit="1" customWidth="1"/>
    <col min="2" max="2" width="116.28125" style="2" customWidth="1"/>
    <col min="3" max="3" width="21.8515625" style="2" bestFit="1" customWidth="1"/>
    <col min="4" max="4" width="20.140625" style="2" bestFit="1" customWidth="1"/>
    <col min="5" max="6" width="23.57421875" style="2" bestFit="1" customWidth="1"/>
    <col min="7" max="10" width="16.7109375" style="2" bestFit="1" customWidth="1"/>
    <col min="11" max="12" width="20.140625" style="2" bestFit="1" customWidth="1"/>
    <col min="13" max="14" width="23.57421875" style="2" bestFit="1" customWidth="1"/>
    <col min="15" max="16" width="16.7109375" style="2" bestFit="1" customWidth="1"/>
    <col min="17" max="16384" width="9.140625" style="2" customWidth="1"/>
  </cols>
  <sheetData>
    <row r="1" spans="1:16" ht="38.25" customHeight="1">
      <c r="A1" s="526" t="s">
        <v>104</v>
      </c>
      <c r="B1" s="527" t="s">
        <v>567</v>
      </c>
      <c r="C1" s="526" t="s">
        <v>486</v>
      </c>
      <c r="D1" s="530"/>
      <c r="E1" s="526" t="s">
        <v>486</v>
      </c>
      <c r="F1" s="530"/>
      <c r="G1" s="532" t="s">
        <v>0</v>
      </c>
      <c r="H1" s="532"/>
      <c r="I1" s="532"/>
      <c r="J1" s="532"/>
      <c r="K1" s="532"/>
      <c r="L1" s="532"/>
      <c r="M1" s="526" t="s">
        <v>490</v>
      </c>
      <c r="N1" s="530"/>
      <c r="O1" s="531" t="s">
        <v>351</v>
      </c>
      <c r="P1" s="531"/>
    </row>
    <row r="2" spans="1:16" ht="38.25">
      <c r="A2" s="526"/>
      <c r="B2" s="528"/>
      <c r="C2" s="530"/>
      <c r="D2" s="530"/>
      <c r="E2" s="530"/>
      <c r="F2" s="530"/>
      <c r="G2" s="532"/>
      <c r="H2" s="532"/>
      <c r="I2" s="532"/>
      <c r="J2" s="532"/>
      <c r="K2" s="532"/>
      <c r="L2" s="532"/>
      <c r="M2" s="530"/>
      <c r="N2" s="530"/>
      <c r="O2" s="531"/>
      <c r="P2" s="531"/>
    </row>
    <row r="3" spans="1:16" ht="83.25" customHeight="1">
      <c r="A3" s="526"/>
      <c r="B3" s="529"/>
      <c r="C3" s="50" t="s">
        <v>1</v>
      </c>
      <c r="D3" s="50" t="s">
        <v>2</v>
      </c>
      <c r="E3" s="50" t="s">
        <v>1</v>
      </c>
      <c r="F3" s="50" t="s">
        <v>2</v>
      </c>
      <c r="G3" s="531" t="s">
        <v>352</v>
      </c>
      <c r="H3" s="531"/>
      <c r="I3" s="531" t="s">
        <v>4</v>
      </c>
      <c r="J3" s="532"/>
      <c r="K3" s="532" t="s">
        <v>3</v>
      </c>
      <c r="L3" s="532"/>
      <c r="M3" s="82"/>
      <c r="N3" s="82"/>
      <c r="O3" s="532" t="s">
        <v>5</v>
      </c>
      <c r="P3" s="532"/>
    </row>
    <row r="4" spans="1:16" ht="38.25">
      <c r="A4" s="44"/>
      <c r="B4" s="6" t="s">
        <v>6</v>
      </c>
      <c r="C4" s="5" t="s">
        <v>322</v>
      </c>
      <c r="D4" s="5" t="s">
        <v>323</v>
      </c>
      <c r="E4" s="5" t="s">
        <v>324</v>
      </c>
      <c r="F4" s="7" t="s">
        <v>324</v>
      </c>
      <c r="G4" s="7" t="s">
        <v>1</v>
      </c>
      <c r="H4" s="8" t="s">
        <v>2</v>
      </c>
      <c r="I4" s="7" t="s">
        <v>1</v>
      </c>
      <c r="J4" s="8" t="s">
        <v>2</v>
      </c>
      <c r="K4" s="7" t="s">
        <v>1</v>
      </c>
      <c r="L4" s="8" t="s">
        <v>2</v>
      </c>
      <c r="M4" s="7" t="s">
        <v>1</v>
      </c>
      <c r="N4" s="8" t="s">
        <v>2</v>
      </c>
      <c r="O4" s="7" t="s">
        <v>1</v>
      </c>
      <c r="P4" s="8" t="s">
        <v>2</v>
      </c>
    </row>
    <row r="5" spans="1:16" ht="38.25">
      <c r="A5" s="10" t="s">
        <v>127</v>
      </c>
      <c r="B5" s="11" t="s">
        <v>458</v>
      </c>
      <c r="C5" s="54"/>
      <c r="D5" s="54"/>
      <c r="E5" s="55">
        <v>150</v>
      </c>
      <c r="F5" s="55">
        <v>200</v>
      </c>
      <c r="G5" s="58">
        <v>4.77</v>
      </c>
      <c r="H5" s="60">
        <v>6.62</v>
      </c>
      <c r="I5" s="58">
        <v>5.82</v>
      </c>
      <c r="J5" s="60">
        <v>8.11</v>
      </c>
      <c r="K5" s="58">
        <v>16.5</v>
      </c>
      <c r="L5" s="60">
        <v>23.39</v>
      </c>
      <c r="M5" s="58">
        <v>137</v>
      </c>
      <c r="N5" s="60">
        <v>192</v>
      </c>
      <c r="O5" s="58">
        <v>1.43</v>
      </c>
      <c r="P5" s="60">
        <v>1.9</v>
      </c>
    </row>
    <row r="6" spans="1:16" ht="38.25">
      <c r="A6" s="44"/>
      <c r="B6" s="16" t="s">
        <v>27</v>
      </c>
      <c r="C6" s="57">
        <v>110</v>
      </c>
      <c r="D6" s="57">
        <v>146</v>
      </c>
      <c r="E6" s="57">
        <v>110</v>
      </c>
      <c r="F6" s="57">
        <v>146</v>
      </c>
      <c r="G6" s="58"/>
      <c r="H6" s="60"/>
      <c r="I6" s="58"/>
      <c r="J6" s="60"/>
      <c r="K6" s="58"/>
      <c r="L6" s="60"/>
      <c r="M6" s="58"/>
      <c r="N6" s="60"/>
      <c r="O6" s="58"/>
      <c r="P6" s="60"/>
    </row>
    <row r="7" spans="1:16" ht="38.25">
      <c r="A7" s="44"/>
      <c r="B7" s="16" t="s">
        <v>24</v>
      </c>
      <c r="C7" s="57">
        <v>3</v>
      </c>
      <c r="D7" s="57">
        <v>4</v>
      </c>
      <c r="E7" s="57">
        <v>3</v>
      </c>
      <c r="F7" s="57">
        <v>4</v>
      </c>
      <c r="G7" s="58"/>
      <c r="H7" s="60"/>
      <c r="I7" s="58"/>
      <c r="J7" s="60"/>
      <c r="K7" s="58"/>
      <c r="L7" s="60"/>
      <c r="M7" s="58"/>
      <c r="N7" s="60"/>
      <c r="O7" s="58"/>
      <c r="P7" s="60"/>
    </row>
    <row r="8" spans="1:16" ht="38.25">
      <c r="A8" s="44"/>
      <c r="B8" s="16" t="s">
        <v>13</v>
      </c>
      <c r="C8" s="101">
        <v>2.5</v>
      </c>
      <c r="D8" s="101">
        <v>3</v>
      </c>
      <c r="E8" s="93">
        <v>2.5</v>
      </c>
      <c r="F8" s="93">
        <v>3</v>
      </c>
      <c r="G8" s="56"/>
      <c r="H8" s="56"/>
      <c r="I8" s="56"/>
      <c r="J8" s="56"/>
      <c r="K8" s="56"/>
      <c r="L8" s="56"/>
      <c r="M8" s="56"/>
      <c r="N8" s="56"/>
      <c r="O8" s="56"/>
      <c r="P8" s="56"/>
    </row>
    <row r="9" spans="1:16" ht="38.25">
      <c r="A9" s="44"/>
      <c r="B9" s="16" t="s">
        <v>45</v>
      </c>
      <c r="C9" s="57">
        <v>14</v>
      </c>
      <c r="D9" s="57">
        <v>21</v>
      </c>
      <c r="E9" s="57">
        <v>14</v>
      </c>
      <c r="F9" s="57">
        <v>21</v>
      </c>
      <c r="G9" s="56"/>
      <c r="H9" s="56"/>
      <c r="I9" s="56"/>
      <c r="J9" s="56"/>
      <c r="K9" s="56"/>
      <c r="L9" s="56"/>
      <c r="M9" s="56"/>
      <c r="N9" s="56"/>
      <c r="O9" s="56"/>
      <c r="P9" s="56"/>
    </row>
    <row r="10" spans="1:16" ht="38.25">
      <c r="A10" s="10" t="s">
        <v>128</v>
      </c>
      <c r="B10" s="11" t="s">
        <v>386</v>
      </c>
      <c r="C10" s="54"/>
      <c r="D10" s="54"/>
      <c r="E10" s="55">
        <v>180</v>
      </c>
      <c r="F10" s="55">
        <v>200</v>
      </c>
      <c r="G10" s="56">
        <v>1.3</v>
      </c>
      <c r="H10" s="56">
        <v>1.5</v>
      </c>
      <c r="I10" s="56">
        <v>1.92</v>
      </c>
      <c r="J10" s="56">
        <v>2.24</v>
      </c>
      <c r="K10" s="56">
        <v>13.8</v>
      </c>
      <c r="L10" s="56">
        <v>16.26</v>
      </c>
      <c r="M10" s="56">
        <f>G10*4+I10*9+K10*4</f>
        <v>77.68</v>
      </c>
      <c r="N10" s="456">
        <f>H10*4+J10*9+L10*4</f>
        <v>91.20000000000002</v>
      </c>
      <c r="O10" s="56">
        <v>0.78</v>
      </c>
      <c r="P10" s="56">
        <v>0.91</v>
      </c>
    </row>
    <row r="11" spans="1:16" ht="38.25">
      <c r="A11" s="44"/>
      <c r="B11" s="16" t="s">
        <v>27</v>
      </c>
      <c r="C11" s="57">
        <v>60</v>
      </c>
      <c r="D11" s="57">
        <v>70</v>
      </c>
      <c r="E11" s="57">
        <v>60</v>
      </c>
      <c r="F11" s="57">
        <v>70</v>
      </c>
      <c r="G11" s="56"/>
      <c r="H11" s="56"/>
      <c r="I11" s="56"/>
      <c r="J11" s="56"/>
      <c r="K11" s="56"/>
      <c r="L11" s="56"/>
      <c r="M11" s="56"/>
      <c r="N11" s="56"/>
      <c r="O11" s="56"/>
      <c r="P11" s="56"/>
    </row>
    <row r="12" spans="1:16" ht="38.25">
      <c r="A12" s="44"/>
      <c r="B12" s="16" t="s">
        <v>29</v>
      </c>
      <c r="C12" s="17">
        <v>0.47</v>
      </c>
      <c r="D12" s="17">
        <v>0.56</v>
      </c>
      <c r="E12" s="17">
        <v>0.47</v>
      </c>
      <c r="F12" s="17">
        <v>0.56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</row>
    <row r="13" spans="1:16" ht="38.25">
      <c r="A13" s="44"/>
      <c r="B13" s="16" t="s">
        <v>24</v>
      </c>
      <c r="C13" s="57">
        <v>11</v>
      </c>
      <c r="D13" s="57">
        <v>13</v>
      </c>
      <c r="E13" s="57">
        <v>11</v>
      </c>
      <c r="F13" s="57">
        <v>13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</row>
    <row r="14" spans="1:16" ht="38.25">
      <c r="A14" s="10" t="s">
        <v>129</v>
      </c>
      <c r="B14" s="439" t="s">
        <v>54</v>
      </c>
      <c r="C14" s="454"/>
      <c r="D14" s="454"/>
      <c r="E14" s="383">
        <v>37</v>
      </c>
      <c r="F14" s="383">
        <v>51</v>
      </c>
      <c r="G14" s="456">
        <v>1.48</v>
      </c>
      <c r="H14" s="456">
        <v>1.8</v>
      </c>
      <c r="I14" s="456">
        <v>4.99</v>
      </c>
      <c r="J14" s="456">
        <v>6.88</v>
      </c>
      <c r="K14" s="456">
        <v>13.8</v>
      </c>
      <c r="L14" s="456">
        <v>18</v>
      </c>
      <c r="M14" s="456">
        <f>G14*4+I14*9+K14*4</f>
        <v>106.03</v>
      </c>
      <c r="N14" s="456">
        <f>H14*4+J14*9+L14*4</f>
        <v>141.12</v>
      </c>
      <c r="O14" s="456">
        <v>0</v>
      </c>
      <c r="P14" s="456">
        <v>0</v>
      </c>
    </row>
    <row r="15" spans="1:16" ht="38.25">
      <c r="A15" s="44"/>
      <c r="B15" s="16" t="s">
        <v>14</v>
      </c>
      <c r="C15" s="457">
        <v>32</v>
      </c>
      <c r="D15" s="457">
        <v>46</v>
      </c>
      <c r="E15" s="457">
        <v>32</v>
      </c>
      <c r="F15" s="457">
        <v>46</v>
      </c>
      <c r="G15" s="56"/>
      <c r="H15" s="456"/>
      <c r="I15" s="456"/>
      <c r="J15" s="456"/>
      <c r="K15" s="456"/>
      <c r="L15" s="456"/>
      <c r="M15" s="456"/>
      <c r="N15" s="456"/>
      <c r="O15" s="456"/>
      <c r="P15" s="456"/>
    </row>
    <row r="16" spans="1:16" s="435" customFormat="1" ht="38.25">
      <c r="A16" s="358"/>
      <c r="B16" s="442" t="s">
        <v>13</v>
      </c>
      <c r="C16" s="457">
        <v>5</v>
      </c>
      <c r="D16" s="457">
        <v>5</v>
      </c>
      <c r="E16" s="457">
        <v>5</v>
      </c>
      <c r="F16" s="457">
        <v>5</v>
      </c>
      <c r="G16" s="456"/>
      <c r="H16" s="456"/>
      <c r="I16" s="456"/>
      <c r="J16" s="456"/>
      <c r="K16" s="456"/>
      <c r="L16" s="456"/>
      <c r="M16" s="456"/>
      <c r="N16" s="456"/>
      <c r="O16" s="456"/>
      <c r="P16" s="456"/>
    </row>
    <row r="17" spans="1:16" ht="38.25">
      <c r="A17" s="44"/>
      <c r="B17" s="11" t="s">
        <v>25</v>
      </c>
      <c r="C17" s="54"/>
      <c r="D17" s="54"/>
      <c r="E17" s="63">
        <f aca="true" t="shared" si="0" ref="E17:P17">E5+E10+E14</f>
        <v>367</v>
      </c>
      <c r="F17" s="63">
        <f t="shared" si="0"/>
        <v>451</v>
      </c>
      <c r="G17" s="63">
        <f t="shared" si="0"/>
        <v>7.549999999999999</v>
      </c>
      <c r="H17" s="63">
        <f t="shared" si="0"/>
        <v>9.920000000000002</v>
      </c>
      <c r="I17" s="63">
        <f t="shared" si="0"/>
        <v>12.73</v>
      </c>
      <c r="J17" s="63">
        <f t="shared" si="0"/>
        <v>17.23</v>
      </c>
      <c r="K17" s="63">
        <f t="shared" si="0"/>
        <v>44.1</v>
      </c>
      <c r="L17" s="63">
        <f t="shared" si="0"/>
        <v>57.650000000000006</v>
      </c>
      <c r="M17" s="63">
        <f t="shared" si="0"/>
        <v>320.71000000000004</v>
      </c>
      <c r="N17" s="63">
        <f t="shared" si="0"/>
        <v>424.32000000000005</v>
      </c>
      <c r="O17" s="63">
        <f t="shared" si="0"/>
        <v>2.21</v>
      </c>
      <c r="P17" s="63">
        <f t="shared" si="0"/>
        <v>2.81</v>
      </c>
    </row>
    <row r="18" spans="1:16" ht="38.25">
      <c r="A18" s="44"/>
      <c r="B18" s="6" t="s">
        <v>15</v>
      </c>
      <c r="C18" s="56"/>
      <c r="D18" s="56"/>
      <c r="E18" s="60"/>
      <c r="F18" s="60"/>
      <c r="G18" s="56"/>
      <c r="H18" s="56"/>
      <c r="I18" s="56"/>
      <c r="J18" s="56"/>
      <c r="K18" s="56"/>
      <c r="L18" s="56"/>
      <c r="M18" s="56"/>
      <c r="N18" s="56"/>
      <c r="O18" s="56"/>
      <c r="P18" s="56"/>
    </row>
    <row r="19" spans="1:16" ht="38.25">
      <c r="A19" s="10" t="s">
        <v>130</v>
      </c>
      <c r="B19" s="23" t="s">
        <v>16</v>
      </c>
      <c r="C19" s="24">
        <v>125</v>
      </c>
      <c r="D19" s="24">
        <v>125</v>
      </c>
      <c r="E19" s="426">
        <v>125</v>
      </c>
      <c r="F19" s="426">
        <v>125</v>
      </c>
      <c r="G19" s="441">
        <v>0.13</v>
      </c>
      <c r="H19" s="441">
        <v>0.13</v>
      </c>
      <c r="I19" s="441">
        <v>0</v>
      </c>
      <c r="J19" s="441">
        <v>0</v>
      </c>
      <c r="K19" s="441">
        <v>11.38</v>
      </c>
      <c r="L19" s="441">
        <v>11.38</v>
      </c>
      <c r="M19" s="441">
        <v>46.25</v>
      </c>
      <c r="N19" s="441">
        <v>46.25</v>
      </c>
      <c r="O19" s="441">
        <v>2.5</v>
      </c>
      <c r="P19" s="441">
        <v>2.5</v>
      </c>
    </row>
    <row r="20" spans="1:16" ht="38.25">
      <c r="A20" s="44"/>
      <c r="B20" s="11" t="s">
        <v>25</v>
      </c>
      <c r="C20" s="54"/>
      <c r="D20" s="54"/>
      <c r="E20" s="63">
        <f>E19</f>
        <v>125</v>
      </c>
      <c r="F20" s="63">
        <f aca="true" t="shared" si="1" ref="F20:P20">F19</f>
        <v>125</v>
      </c>
      <c r="G20" s="63">
        <f t="shared" si="1"/>
        <v>0.13</v>
      </c>
      <c r="H20" s="63">
        <f t="shared" si="1"/>
        <v>0.13</v>
      </c>
      <c r="I20" s="63">
        <f t="shared" si="1"/>
        <v>0</v>
      </c>
      <c r="J20" s="63">
        <f t="shared" si="1"/>
        <v>0</v>
      </c>
      <c r="K20" s="63">
        <f t="shared" si="1"/>
        <v>11.38</v>
      </c>
      <c r="L20" s="63">
        <f t="shared" si="1"/>
        <v>11.38</v>
      </c>
      <c r="M20" s="63">
        <f t="shared" si="1"/>
        <v>46.25</v>
      </c>
      <c r="N20" s="63">
        <f t="shared" si="1"/>
        <v>46.25</v>
      </c>
      <c r="O20" s="63">
        <f t="shared" si="1"/>
        <v>2.5</v>
      </c>
      <c r="P20" s="63">
        <f t="shared" si="1"/>
        <v>2.5</v>
      </c>
    </row>
    <row r="21" spans="1:16" ht="38.25">
      <c r="A21" s="44"/>
      <c r="B21" s="6" t="s">
        <v>17</v>
      </c>
      <c r="C21" s="56"/>
      <c r="D21" s="56"/>
      <c r="E21" s="60"/>
      <c r="F21" s="60"/>
      <c r="G21" s="61"/>
      <c r="H21" s="61"/>
      <c r="I21" s="61"/>
      <c r="J21" s="61"/>
      <c r="K21" s="61"/>
      <c r="L21" s="61"/>
      <c r="M21" s="61"/>
      <c r="N21" s="61"/>
      <c r="O21" s="61"/>
      <c r="P21" s="61"/>
    </row>
    <row r="22" spans="1:16" ht="38.25">
      <c r="A22" s="438" t="s">
        <v>541</v>
      </c>
      <c r="B22" s="439" t="s">
        <v>542</v>
      </c>
      <c r="C22" s="54"/>
      <c r="D22" s="54"/>
      <c r="E22" s="55">
        <v>45</v>
      </c>
      <c r="F22" s="55">
        <v>60</v>
      </c>
      <c r="G22" s="61">
        <v>0.45</v>
      </c>
      <c r="H22" s="61">
        <v>0.6</v>
      </c>
      <c r="I22" s="61">
        <v>2.3</v>
      </c>
      <c r="J22" s="61">
        <v>3.07</v>
      </c>
      <c r="K22" s="61">
        <v>1.39</v>
      </c>
      <c r="L22" s="61">
        <v>1.85</v>
      </c>
      <c r="M22" s="61">
        <v>27.75</v>
      </c>
      <c r="N22" s="61">
        <v>37</v>
      </c>
      <c r="O22" s="61">
        <v>8.9</v>
      </c>
      <c r="P22" s="61">
        <v>11.8</v>
      </c>
    </row>
    <row r="23" spans="1:16" s="435" customFormat="1" ht="38.25">
      <c r="A23" s="438"/>
      <c r="B23" s="449" t="s">
        <v>543</v>
      </c>
      <c r="C23" s="463">
        <v>31</v>
      </c>
      <c r="D23" s="496">
        <v>43</v>
      </c>
      <c r="E23" s="461">
        <v>26</v>
      </c>
      <c r="F23" s="461">
        <v>35</v>
      </c>
      <c r="G23" s="458"/>
      <c r="H23" s="458"/>
      <c r="I23" s="458"/>
      <c r="J23" s="458"/>
      <c r="K23" s="458"/>
      <c r="L23" s="458"/>
      <c r="M23" s="458"/>
      <c r="N23" s="458"/>
      <c r="O23" s="458"/>
      <c r="P23" s="458"/>
    </row>
    <row r="24" spans="1:16" s="435" customFormat="1" ht="38.25">
      <c r="A24" s="438"/>
      <c r="B24" s="449" t="s">
        <v>546</v>
      </c>
      <c r="C24" s="463">
        <v>12</v>
      </c>
      <c r="D24" s="496">
        <v>16</v>
      </c>
      <c r="E24" s="461">
        <v>9</v>
      </c>
      <c r="F24" s="461">
        <v>12</v>
      </c>
      <c r="G24" s="458"/>
      <c r="H24" s="458"/>
      <c r="I24" s="458"/>
      <c r="J24" s="458"/>
      <c r="K24" s="458"/>
      <c r="L24" s="458"/>
      <c r="M24" s="458"/>
      <c r="N24" s="458"/>
      <c r="O24" s="458"/>
      <c r="P24" s="458"/>
    </row>
    <row r="25" spans="1:16" s="435" customFormat="1" ht="38.25">
      <c r="A25" s="438"/>
      <c r="B25" s="449" t="s">
        <v>544</v>
      </c>
      <c r="C25" s="463">
        <v>6</v>
      </c>
      <c r="D25" s="496">
        <v>9</v>
      </c>
      <c r="E25" s="461">
        <v>6</v>
      </c>
      <c r="F25" s="461">
        <v>7</v>
      </c>
      <c r="G25" s="458"/>
      <c r="H25" s="458"/>
      <c r="I25" s="458"/>
      <c r="J25" s="458"/>
      <c r="K25" s="458"/>
      <c r="L25" s="458"/>
      <c r="M25" s="458"/>
      <c r="N25" s="458"/>
      <c r="O25" s="458"/>
      <c r="P25" s="458"/>
    </row>
    <row r="26" spans="1:16" s="435" customFormat="1" ht="38.25">
      <c r="A26" s="438"/>
      <c r="B26" s="449" t="s">
        <v>545</v>
      </c>
      <c r="C26" s="463">
        <v>2</v>
      </c>
      <c r="D26" s="496">
        <v>3</v>
      </c>
      <c r="E26" s="461">
        <v>1</v>
      </c>
      <c r="F26" s="461">
        <v>2</v>
      </c>
      <c r="G26" s="458"/>
      <c r="H26" s="458"/>
      <c r="I26" s="458"/>
      <c r="J26" s="458"/>
      <c r="K26" s="458"/>
      <c r="L26" s="458"/>
      <c r="M26" s="458"/>
      <c r="N26" s="458"/>
      <c r="O26" s="458"/>
      <c r="P26" s="458"/>
    </row>
    <row r="27" spans="1:16" ht="38.25">
      <c r="A27" s="44"/>
      <c r="B27" s="16" t="s">
        <v>94</v>
      </c>
      <c r="C27" s="57">
        <v>4</v>
      </c>
      <c r="D27" s="57">
        <v>5</v>
      </c>
      <c r="E27" s="57">
        <v>4</v>
      </c>
      <c r="F27" s="57">
        <v>5</v>
      </c>
      <c r="G27" s="61"/>
      <c r="H27" s="61"/>
      <c r="I27" s="61"/>
      <c r="J27" s="61"/>
      <c r="K27" s="61"/>
      <c r="L27" s="61"/>
      <c r="M27" s="61"/>
      <c r="N27" s="61"/>
      <c r="O27" s="61"/>
      <c r="P27" s="61"/>
    </row>
    <row r="28" spans="1:16" ht="38.25">
      <c r="A28" s="10" t="s">
        <v>131</v>
      </c>
      <c r="B28" s="32" t="s">
        <v>369</v>
      </c>
      <c r="C28" s="54"/>
      <c r="D28" s="54"/>
      <c r="E28" s="55">
        <v>150</v>
      </c>
      <c r="F28" s="55">
        <v>200</v>
      </c>
      <c r="G28" s="61">
        <v>3.23</v>
      </c>
      <c r="H28" s="61">
        <v>4.23</v>
      </c>
      <c r="I28" s="61">
        <v>6.8</v>
      </c>
      <c r="J28" s="61">
        <v>7.81</v>
      </c>
      <c r="K28" s="61">
        <v>7</v>
      </c>
      <c r="L28" s="61">
        <v>9.53</v>
      </c>
      <c r="M28" s="61">
        <f>G28*4+I28*9+K28*4</f>
        <v>102.11999999999999</v>
      </c>
      <c r="N28" s="458">
        <f>H28*4+J28*9+L28*4</f>
        <v>125.32999999999998</v>
      </c>
      <c r="O28" s="61">
        <v>5.98</v>
      </c>
      <c r="P28" s="61">
        <v>8.17</v>
      </c>
    </row>
    <row r="29" spans="1:16" ht="46.5" customHeight="1">
      <c r="A29" s="44"/>
      <c r="B29" s="33" t="s">
        <v>97</v>
      </c>
      <c r="C29" s="69">
        <v>57</v>
      </c>
      <c r="D29" s="443">
        <v>77</v>
      </c>
      <c r="E29" s="67">
        <v>43</v>
      </c>
      <c r="F29" s="67">
        <v>58</v>
      </c>
      <c r="G29" s="444"/>
      <c r="H29" s="444"/>
      <c r="I29" s="444"/>
      <c r="J29" s="444"/>
      <c r="K29" s="444"/>
      <c r="L29" s="444"/>
      <c r="M29" s="444"/>
      <c r="N29" s="444"/>
      <c r="O29" s="444"/>
      <c r="P29" s="444"/>
    </row>
    <row r="30" spans="1:16" ht="40.5" customHeight="1">
      <c r="A30" s="44"/>
      <c r="B30" s="33" t="s">
        <v>340</v>
      </c>
      <c r="C30" s="69">
        <v>61</v>
      </c>
      <c r="D30" s="443">
        <v>83</v>
      </c>
      <c r="E30" s="67">
        <v>43</v>
      </c>
      <c r="F30" s="67">
        <v>58</v>
      </c>
      <c r="G30" s="61"/>
      <c r="H30" s="458"/>
      <c r="I30" s="458"/>
      <c r="J30" s="458"/>
      <c r="K30" s="458"/>
      <c r="L30" s="458"/>
      <c r="M30" s="458"/>
      <c r="N30" s="458"/>
      <c r="O30" s="458"/>
      <c r="P30" s="458"/>
    </row>
    <row r="31" spans="1:16" ht="42.75" customHeight="1">
      <c r="A31" s="44"/>
      <c r="B31" s="33" t="s">
        <v>341</v>
      </c>
      <c r="C31" s="69">
        <v>66</v>
      </c>
      <c r="D31" s="443">
        <v>89</v>
      </c>
      <c r="E31" s="67">
        <v>43</v>
      </c>
      <c r="F31" s="67">
        <v>58</v>
      </c>
      <c r="G31" s="61"/>
      <c r="H31" s="61"/>
      <c r="I31" s="61"/>
      <c r="J31" s="61"/>
      <c r="K31" s="61"/>
      <c r="L31" s="61"/>
      <c r="M31" s="61"/>
      <c r="N31" s="61"/>
      <c r="O31" s="61"/>
      <c r="P31" s="61"/>
    </row>
    <row r="32" spans="1:16" ht="46.5" customHeight="1">
      <c r="A32" s="44"/>
      <c r="B32" s="33" t="s">
        <v>342</v>
      </c>
      <c r="C32" s="69">
        <v>72</v>
      </c>
      <c r="D32" s="443">
        <v>97</v>
      </c>
      <c r="E32" s="67">
        <v>43</v>
      </c>
      <c r="F32" s="67">
        <v>58</v>
      </c>
      <c r="G32" s="61"/>
      <c r="H32" s="61"/>
      <c r="I32" s="61"/>
      <c r="J32" s="61"/>
      <c r="K32" s="61"/>
      <c r="L32" s="61"/>
      <c r="M32" s="61"/>
      <c r="N32" s="61"/>
      <c r="O32" s="61"/>
      <c r="P32" s="61"/>
    </row>
    <row r="33" spans="1:16" ht="38.25">
      <c r="A33" s="44"/>
      <c r="B33" s="26" t="s">
        <v>335</v>
      </c>
      <c r="C33" s="69">
        <v>43</v>
      </c>
      <c r="D33" s="443">
        <v>58</v>
      </c>
      <c r="E33" s="67">
        <v>43</v>
      </c>
      <c r="F33" s="67">
        <v>58</v>
      </c>
      <c r="G33" s="61"/>
      <c r="H33" s="61"/>
      <c r="I33" s="61"/>
      <c r="J33" s="61"/>
      <c r="K33" s="61"/>
      <c r="L33" s="61"/>
      <c r="M33" s="61"/>
      <c r="N33" s="61"/>
      <c r="O33" s="61"/>
      <c r="P33" s="61"/>
    </row>
    <row r="34" spans="1:16" ht="43.5" customHeight="1">
      <c r="A34" s="44"/>
      <c r="B34" s="27" t="s">
        <v>426</v>
      </c>
      <c r="C34" s="57">
        <v>7.5</v>
      </c>
      <c r="D34" s="57">
        <v>10</v>
      </c>
      <c r="E34" s="67">
        <v>6</v>
      </c>
      <c r="F34" s="67">
        <v>8</v>
      </c>
      <c r="G34" s="61"/>
      <c r="H34" s="61"/>
      <c r="I34" s="61"/>
      <c r="J34" s="61"/>
      <c r="K34" s="61"/>
      <c r="L34" s="61"/>
      <c r="M34" s="61"/>
      <c r="N34" s="61"/>
      <c r="O34" s="61"/>
      <c r="P34" s="61"/>
    </row>
    <row r="35" spans="1:16" ht="38.25">
      <c r="A35" s="44"/>
      <c r="B35" s="27" t="s">
        <v>427</v>
      </c>
      <c r="C35" s="57">
        <v>8</v>
      </c>
      <c r="D35" s="57">
        <v>11</v>
      </c>
      <c r="E35" s="67">
        <v>6</v>
      </c>
      <c r="F35" s="67">
        <v>8</v>
      </c>
      <c r="G35" s="61"/>
      <c r="H35" s="61"/>
      <c r="I35" s="61"/>
      <c r="J35" s="61"/>
      <c r="K35" s="61"/>
      <c r="L35" s="61"/>
      <c r="M35" s="61"/>
      <c r="N35" s="61"/>
      <c r="O35" s="61"/>
      <c r="P35" s="61"/>
    </row>
    <row r="36" spans="1:16" ht="38.25">
      <c r="A36" s="44"/>
      <c r="B36" s="27" t="s">
        <v>333</v>
      </c>
      <c r="C36" s="57">
        <v>6</v>
      </c>
      <c r="D36" s="57">
        <v>8</v>
      </c>
      <c r="E36" s="67">
        <v>6</v>
      </c>
      <c r="F36" s="67">
        <v>8</v>
      </c>
      <c r="G36" s="61"/>
      <c r="H36" s="61"/>
      <c r="I36" s="61"/>
      <c r="J36" s="61"/>
      <c r="K36" s="61"/>
      <c r="L36" s="61"/>
      <c r="M36" s="61"/>
      <c r="N36" s="61"/>
      <c r="O36" s="61"/>
      <c r="P36" s="61"/>
    </row>
    <row r="37" spans="1:16" ht="38.25">
      <c r="A37" s="44"/>
      <c r="B37" s="41" t="s">
        <v>355</v>
      </c>
      <c r="C37" s="57">
        <v>15</v>
      </c>
      <c r="D37" s="57">
        <v>20</v>
      </c>
      <c r="E37" s="57">
        <v>8</v>
      </c>
      <c r="F37" s="57">
        <v>11</v>
      </c>
      <c r="G37" s="61"/>
      <c r="H37" s="61"/>
      <c r="I37" s="61"/>
      <c r="J37" s="61"/>
      <c r="K37" s="61"/>
      <c r="L37" s="61"/>
      <c r="M37" s="61"/>
      <c r="N37" s="61"/>
      <c r="O37" s="61"/>
      <c r="P37" s="61"/>
    </row>
    <row r="38" spans="1:16" ht="38.25">
      <c r="A38" s="44"/>
      <c r="B38" s="26" t="s">
        <v>429</v>
      </c>
      <c r="C38" s="69">
        <v>7</v>
      </c>
      <c r="D38" s="69">
        <v>10</v>
      </c>
      <c r="E38" s="57">
        <v>6</v>
      </c>
      <c r="F38" s="57">
        <v>8</v>
      </c>
      <c r="G38" s="61"/>
      <c r="H38" s="61"/>
      <c r="I38" s="61"/>
      <c r="J38" s="61"/>
      <c r="K38" s="61"/>
      <c r="L38" s="61"/>
      <c r="M38" s="61"/>
      <c r="N38" s="61"/>
      <c r="O38" s="61"/>
      <c r="P38" s="61"/>
    </row>
    <row r="39" spans="1:16" ht="35.25" customHeight="1">
      <c r="A39" s="44"/>
      <c r="B39" s="26" t="s">
        <v>334</v>
      </c>
      <c r="C39" s="69">
        <v>6</v>
      </c>
      <c r="D39" s="69">
        <v>8</v>
      </c>
      <c r="E39" s="57">
        <v>6</v>
      </c>
      <c r="F39" s="57">
        <v>8</v>
      </c>
      <c r="G39" s="61"/>
      <c r="H39" s="61"/>
      <c r="I39" s="61"/>
      <c r="J39" s="61"/>
      <c r="K39" s="61"/>
      <c r="L39" s="61"/>
      <c r="M39" s="61"/>
      <c r="N39" s="61"/>
      <c r="O39" s="61"/>
      <c r="P39" s="61"/>
    </row>
    <row r="40" spans="1:16" ht="38.25">
      <c r="A40" s="44"/>
      <c r="B40" s="31" t="s">
        <v>421</v>
      </c>
      <c r="C40" s="496">
        <v>33</v>
      </c>
      <c r="D40" s="496">
        <v>37</v>
      </c>
      <c r="E40" s="496">
        <v>24</v>
      </c>
      <c r="F40" s="496">
        <v>27</v>
      </c>
      <c r="G40" s="61"/>
      <c r="H40" s="61"/>
      <c r="I40" s="61"/>
      <c r="J40" s="61"/>
      <c r="K40" s="61"/>
      <c r="L40" s="61"/>
      <c r="M40" s="61"/>
      <c r="N40" s="61"/>
      <c r="O40" s="61"/>
      <c r="P40" s="61"/>
    </row>
    <row r="41" spans="1:16" ht="38.25">
      <c r="A41" s="44"/>
      <c r="B41" s="16" t="s">
        <v>13</v>
      </c>
      <c r="C41" s="443">
        <v>4.5</v>
      </c>
      <c r="D41" s="443">
        <v>5</v>
      </c>
      <c r="E41" s="443">
        <v>4.5</v>
      </c>
      <c r="F41" s="443">
        <v>5</v>
      </c>
      <c r="G41" s="61"/>
      <c r="H41" s="61"/>
      <c r="I41" s="61"/>
      <c r="J41" s="61"/>
      <c r="K41" s="61"/>
      <c r="L41" s="61"/>
      <c r="M41" s="61"/>
      <c r="N41" s="61"/>
      <c r="O41" s="61"/>
      <c r="P41" s="61"/>
    </row>
    <row r="42" spans="1:16" ht="38.25">
      <c r="A42" s="44"/>
      <c r="B42" s="16" t="s">
        <v>20</v>
      </c>
      <c r="C42" s="57">
        <v>8</v>
      </c>
      <c r="D42" s="57">
        <v>9</v>
      </c>
      <c r="E42" s="57">
        <v>8</v>
      </c>
      <c r="F42" s="57">
        <v>9</v>
      </c>
      <c r="G42" s="61"/>
      <c r="H42" s="61"/>
      <c r="I42" s="61"/>
      <c r="J42" s="61"/>
      <c r="K42" s="61"/>
      <c r="L42" s="61"/>
      <c r="M42" s="61"/>
      <c r="N42" s="61"/>
      <c r="O42" s="61"/>
      <c r="P42" s="61"/>
    </row>
    <row r="43" spans="1:16" ht="38.25">
      <c r="A43" s="10" t="s">
        <v>132</v>
      </c>
      <c r="B43" s="32" t="s">
        <v>394</v>
      </c>
      <c r="C43" s="12"/>
      <c r="D43" s="12"/>
      <c r="E43" s="13">
        <v>155</v>
      </c>
      <c r="F43" s="13">
        <v>218</v>
      </c>
      <c r="G43" s="20">
        <v>10.72</v>
      </c>
      <c r="H43" s="20">
        <v>17.57</v>
      </c>
      <c r="I43" s="20">
        <v>9.41</v>
      </c>
      <c r="J43" s="20">
        <v>15.92</v>
      </c>
      <c r="K43" s="20">
        <v>26.12</v>
      </c>
      <c r="L43" s="20">
        <v>32.48</v>
      </c>
      <c r="M43" s="20">
        <v>207.05</v>
      </c>
      <c r="N43" s="444">
        <f>H43*4+J43*9+L43*4</f>
        <v>343.48</v>
      </c>
      <c r="O43" s="20">
        <v>0.96</v>
      </c>
      <c r="P43" s="20">
        <v>1.26</v>
      </c>
    </row>
    <row r="44" spans="1:16" ht="38.25">
      <c r="A44" s="10"/>
      <c r="B44" s="107" t="s">
        <v>7</v>
      </c>
      <c r="C44" s="28">
        <v>46</v>
      </c>
      <c r="D44" s="28">
        <v>60</v>
      </c>
      <c r="E44" s="28">
        <v>46</v>
      </c>
      <c r="F44" s="28">
        <v>60</v>
      </c>
      <c r="G44" s="20"/>
      <c r="H44" s="20"/>
      <c r="I44" s="20"/>
      <c r="J44" s="20"/>
      <c r="K44" s="20"/>
      <c r="L44" s="20"/>
      <c r="M44" s="20"/>
      <c r="N44" s="20"/>
      <c r="O44" s="20"/>
      <c r="P44" s="20"/>
    </row>
    <row r="45" spans="1:16" s="435" customFormat="1" ht="38.25">
      <c r="A45" s="358"/>
      <c r="B45" s="125" t="s">
        <v>421</v>
      </c>
      <c r="C45" s="496">
        <v>98</v>
      </c>
      <c r="D45" s="496">
        <v>149</v>
      </c>
      <c r="E45" s="452">
        <v>72</v>
      </c>
      <c r="F45" s="429">
        <v>109</v>
      </c>
      <c r="G45" s="477"/>
      <c r="H45" s="518"/>
      <c r="I45" s="518"/>
      <c r="J45" s="518"/>
      <c r="K45" s="518"/>
      <c r="L45" s="518"/>
      <c r="M45" s="518"/>
      <c r="N45" s="477"/>
      <c r="O45" s="477"/>
      <c r="P45" s="477"/>
    </row>
    <row r="46" spans="1:16" ht="37.5" customHeight="1">
      <c r="A46" s="44"/>
      <c r="B46" s="27" t="s">
        <v>426</v>
      </c>
      <c r="C46" s="28">
        <v>28</v>
      </c>
      <c r="D46" s="28">
        <v>34</v>
      </c>
      <c r="E46" s="28">
        <v>22</v>
      </c>
      <c r="F46" s="28">
        <v>27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6" ht="38.25">
      <c r="A47" s="44"/>
      <c r="B47" s="27" t="s">
        <v>427</v>
      </c>
      <c r="C47" s="28">
        <v>29</v>
      </c>
      <c r="D47" s="28">
        <v>36</v>
      </c>
      <c r="E47" s="28">
        <v>22</v>
      </c>
      <c r="F47" s="28">
        <v>27</v>
      </c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6" ht="38.25">
      <c r="A48" s="44"/>
      <c r="B48" s="27" t="s">
        <v>333</v>
      </c>
      <c r="C48" s="28">
        <v>22</v>
      </c>
      <c r="D48" s="28">
        <v>27</v>
      </c>
      <c r="E48" s="28">
        <v>22</v>
      </c>
      <c r="F48" s="28">
        <v>27</v>
      </c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1:16" ht="38.25">
      <c r="A49" s="44"/>
      <c r="B49" s="26" t="s">
        <v>429</v>
      </c>
      <c r="C49" s="28">
        <v>17</v>
      </c>
      <c r="D49" s="28">
        <v>21</v>
      </c>
      <c r="E49" s="28">
        <v>14</v>
      </c>
      <c r="F49" s="28">
        <v>18</v>
      </c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1:16" ht="38.25">
      <c r="A50" s="44"/>
      <c r="B50" s="26" t="s">
        <v>334</v>
      </c>
      <c r="C50" s="28">
        <v>14</v>
      </c>
      <c r="D50" s="28">
        <v>18</v>
      </c>
      <c r="E50" s="28">
        <v>14</v>
      </c>
      <c r="F50" s="28">
        <v>18</v>
      </c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1:16" s="435" customFormat="1" ht="38.25">
      <c r="A51" s="358"/>
      <c r="B51" s="375" t="s">
        <v>56</v>
      </c>
      <c r="C51" s="429">
        <v>2</v>
      </c>
      <c r="D51" s="429">
        <v>3</v>
      </c>
      <c r="E51" s="429">
        <v>2</v>
      </c>
      <c r="F51" s="429">
        <v>3</v>
      </c>
      <c r="G51" s="477"/>
      <c r="H51" s="477"/>
      <c r="I51" s="477"/>
      <c r="J51" s="477"/>
      <c r="K51" s="477"/>
      <c r="L51" s="477"/>
      <c r="M51" s="477"/>
      <c r="N51" s="477"/>
      <c r="O51" s="477"/>
      <c r="P51" s="477"/>
    </row>
    <row r="52" spans="1:16" ht="38.25">
      <c r="A52" s="44"/>
      <c r="B52" s="107" t="s">
        <v>94</v>
      </c>
      <c r="C52" s="28">
        <v>2</v>
      </c>
      <c r="D52" s="28">
        <v>3</v>
      </c>
      <c r="E52" s="28">
        <v>2</v>
      </c>
      <c r="F52" s="28">
        <v>3</v>
      </c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6" ht="38.25">
      <c r="A53" s="44"/>
      <c r="B53" s="31" t="s">
        <v>13</v>
      </c>
      <c r="C53" s="17">
        <v>2</v>
      </c>
      <c r="D53" s="17">
        <v>3</v>
      </c>
      <c r="E53" s="17">
        <v>2</v>
      </c>
      <c r="F53" s="17">
        <v>3</v>
      </c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ht="38.25">
      <c r="A54" s="10" t="s">
        <v>133</v>
      </c>
      <c r="B54" s="32" t="s">
        <v>371</v>
      </c>
      <c r="C54" s="54"/>
      <c r="D54" s="54"/>
      <c r="E54" s="55">
        <v>150</v>
      </c>
      <c r="F54" s="55">
        <v>200</v>
      </c>
      <c r="G54" s="61">
        <v>0.24</v>
      </c>
      <c r="H54" s="61">
        <v>0.29</v>
      </c>
      <c r="I54" s="61">
        <v>0</v>
      </c>
      <c r="J54" s="61">
        <v>14</v>
      </c>
      <c r="K54" s="61">
        <v>14.89</v>
      </c>
      <c r="L54" s="61">
        <v>18.77</v>
      </c>
      <c r="M54" s="61">
        <v>62</v>
      </c>
      <c r="N54" s="61">
        <v>78</v>
      </c>
      <c r="O54" s="61">
        <v>0.22</v>
      </c>
      <c r="P54" s="61">
        <v>0.26</v>
      </c>
    </row>
    <row r="55" spans="1:16" ht="38.25">
      <c r="A55" s="44"/>
      <c r="B55" s="84" t="s">
        <v>66</v>
      </c>
      <c r="C55" s="57">
        <v>11</v>
      </c>
      <c r="D55" s="57">
        <v>13</v>
      </c>
      <c r="E55" s="57">
        <v>11</v>
      </c>
      <c r="F55" s="57">
        <v>13</v>
      </c>
      <c r="G55" s="61"/>
      <c r="H55" s="61"/>
      <c r="I55" s="61"/>
      <c r="J55" s="61"/>
      <c r="K55" s="61"/>
      <c r="L55" s="61"/>
      <c r="M55" s="61"/>
      <c r="N55" s="61"/>
      <c r="O55" s="61"/>
      <c r="P55" s="61"/>
    </row>
    <row r="56" spans="1:16" ht="38.25">
      <c r="A56" s="44"/>
      <c r="B56" s="84" t="s">
        <v>24</v>
      </c>
      <c r="C56" s="67">
        <v>10</v>
      </c>
      <c r="D56" s="67">
        <v>13</v>
      </c>
      <c r="E56" s="67">
        <v>10</v>
      </c>
      <c r="F56" s="67">
        <v>13</v>
      </c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6" ht="38.25">
      <c r="A57" s="10" t="s">
        <v>134</v>
      </c>
      <c r="B57" s="11" t="s">
        <v>32</v>
      </c>
      <c r="C57" s="54">
        <v>40</v>
      </c>
      <c r="D57" s="54">
        <v>50</v>
      </c>
      <c r="E57" s="55">
        <v>40</v>
      </c>
      <c r="F57" s="55">
        <v>50</v>
      </c>
      <c r="G57" s="14">
        <v>1.64</v>
      </c>
      <c r="H57" s="14">
        <v>2.3</v>
      </c>
      <c r="I57" s="14">
        <v>0.48</v>
      </c>
      <c r="J57" s="14">
        <v>0.6</v>
      </c>
      <c r="K57" s="14">
        <v>13.36</v>
      </c>
      <c r="L57" s="14">
        <v>16.7</v>
      </c>
      <c r="M57" s="14">
        <f>G57*4+I57*9+K57*4</f>
        <v>64.32</v>
      </c>
      <c r="N57" s="14">
        <f>H57*4+J57*9+L57*4</f>
        <v>81.39999999999999</v>
      </c>
      <c r="O57" s="14">
        <v>0</v>
      </c>
      <c r="P57" s="14">
        <v>0</v>
      </c>
    </row>
    <row r="58" spans="1:16" ht="38.25">
      <c r="A58" s="44"/>
      <c r="B58" s="11" t="s">
        <v>25</v>
      </c>
      <c r="C58" s="54"/>
      <c r="D58" s="54"/>
      <c r="E58" s="70">
        <f aca="true" t="shared" si="2" ref="E58:P58">E22+E28+E43+E54+E57</f>
        <v>540</v>
      </c>
      <c r="F58" s="70">
        <f t="shared" si="2"/>
        <v>728</v>
      </c>
      <c r="G58" s="70">
        <f t="shared" si="2"/>
        <v>16.28</v>
      </c>
      <c r="H58" s="70">
        <f t="shared" si="2"/>
        <v>24.99</v>
      </c>
      <c r="I58" s="70">
        <f t="shared" si="2"/>
        <v>18.99</v>
      </c>
      <c r="J58" s="70">
        <f t="shared" si="2"/>
        <v>41.4</v>
      </c>
      <c r="K58" s="70">
        <f t="shared" si="2"/>
        <v>62.760000000000005</v>
      </c>
      <c r="L58" s="70">
        <f t="shared" si="2"/>
        <v>79.33</v>
      </c>
      <c r="M58" s="70">
        <f t="shared" si="2"/>
        <v>463.24</v>
      </c>
      <c r="N58" s="70">
        <f t="shared" si="2"/>
        <v>665.2099999999999</v>
      </c>
      <c r="O58" s="70">
        <f t="shared" si="2"/>
        <v>16.06</v>
      </c>
      <c r="P58" s="70">
        <f t="shared" si="2"/>
        <v>21.490000000000002</v>
      </c>
    </row>
    <row r="59" spans="1:16" ht="38.25">
      <c r="A59" s="44"/>
      <c r="B59" s="6" t="s">
        <v>26</v>
      </c>
      <c r="C59" s="56"/>
      <c r="D59" s="56"/>
      <c r="E59" s="57"/>
      <c r="F59" s="60"/>
      <c r="G59" s="61"/>
      <c r="H59" s="61"/>
      <c r="I59" s="61"/>
      <c r="J59" s="61"/>
      <c r="K59" s="61"/>
      <c r="L59" s="61"/>
      <c r="M59" s="61"/>
      <c r="N59" s="61"/>
      <c r="O59" s="61"/>
      <c r="P59" s="61"/>
    </row>
    <row r="60" spans="1:16" ht="38.25">
      <c r="A60" s="10" t="s">
        <v>372</v>
      </c>
      <c r="B60" s="29" t="s">
        <v>387</v>
      </c>
      <c r="C60" s="12"/>
      <c r="D60" s="12"/>
      <c r="E60" s="13">
        <v>105</v>
      </c>
      <c r="F60" s="13">
        <v>115</v>
      </c>
      <c r="G60" s="105">
        <v>4.94</v>
      </c>
      <c r="H60" s="105">
        <v>5.41</v>
      </c>
      <c r="I60" s="105">
        <v>7.77</v>
      </c>
      <c r="J60" s="105">
        <v>13.19</v>
      </c>
      <c r="K60" s="105">
        <v>17.97</v>
      </c>
      <c r="L60" s="105">
        <v>19.68</v>
      </c>
      <c r="M60" s="105">
        <v>184.8</v>
      </c>
      <c r="N60" s="105">
        <v>202.4</v>
      </c>
      <c r="O60" s="105">
        <v>2.72</v>
      </c>
      <c r="P60" s="105">
        <v>2.98</v>
      </c>
    </row>
    <row r="61" spans="1:16" ht="38.25">
      <c r="A61" s="44"/>
      <c r="B61" s="29" t="s">
        <v>357</v>
      </c>
      <c r="C61" s="12"/>
      <c r="D61" s="12"/>
      <c r="E61" s="13">
        <v>15</v>
      </c>
      <c r="F61" s="13">
        <v>20</v>
      </c>
      <c r="G61" s="105">
        <v>0.64</v>
      </c>
      <c r="H61" s="105">
        <v>0.66</v>
      </c>
      <c r="I61" s="105">
        <v>1.16</v>
      </c>
      <c r="J61" s="105">
        <v>1.29</v>
      </c>
      <c r="K61" s="105">
        <v>2.11</v>
      </c>
      <c r="L61" s="105">
        <v>2.32</v>
      </c>
      <c r="M61" s="105">
        <v>19</v>
      </c>
      <c r="N61" s="105">
        <v>20</v>
      </c>
      <c r="O61" s="105">
        <v>0.13</v>
      </c>
      <c r="P61" s="105">
        <v>0.13</v>
      </c>
    </row>
    <row r="62" spans="1:16" ht="36.75" customHeight="1">
      <c r="A62" s="44"/>
      <c r="B62" s="33" t="s">
        <v>97</v>
      </c>
      <c r="C62" s="106">
        <v>122</v>
      </c>
      <c r="D62" s="106">
        <v>133</v>
      </c>
      <c r="E62" s="17">
        <v>92</v>
      </c>
      <c r="F62" s="17">
        <v>100</v>
      </c>
      <c r="G62" s="105"/>
      <c r="H62" s="434"/>
      <c r="I62" s="434"/>
      <c r="J62" s="434"/>
      <c r="K62" s="434"/>
      <c r="L62" s="434"/>
      <c r="M62" s="434"/>
      <c r="N62" s="434"/>
      <c r="O62" s="434"/>
      <c r="P62" s="434"/>
    </row>
    <row r="63" spans="1:16" ht="36.75" customHeight="1">
      <c r="A63" s="44"/>
      <c r="B63" s="33" t="s">
        <v>340</v>
      </c>
      <c r="C63" s="106">
        <v>132</v>
      </c>
      <c r="D63" s="106">
        <v>143</v>
      </c>
      <c r="E63" s="17">
        <v>92</v>
      </c>
      <c r="F63" s="17">
        <v>100</v>
      </c>
      <c r="G63" s="105"/>
      <c r="H63" s="105"/>
      <c r="I63" s="105"/>
      <c r="J63" s="105"/>
      <c r="K63" s="105"/>
      <c r="L63" s="105"/>
      <c r="M63" s="105"/>
      <c r="N63" s="105"/>
      <c r="O63" s="105"/>
      <c r="P63" s="105"/>
    </row>
    <row r="64" spans="1:16" ht="40.5" customHeight="1">
      <c r="A64" s="44"/>
      <c r="B64" s="33" t="s">
        <v>341</v>
      </c>
      <c r="C64" s="106">
        <v>142</v>
      </c>
      <c r="D64" s="106">
        <v>154</v>
      </c>
      <c r="E64" s="17">
        <v>92</v>
      </c>
      <c r="F64" s="17">
        <v>100</v>
      </c>
      <c r="G64" s="105"/>
      <c r="H64" s="105"/>
      <c r="I64" s="105"/>
      <c r="J64" s="105"/>
      <c r="K64" s="105"/>
      <c r="L64" s="105"/>
      <c r="M64" s="105"/>
      <c r="N64" s="105"/>
      <c r="O64" s="105"/>
      <c r="P64" s="105"/>
    </row>
    <row r="65" spans="1:16" ht="36.75" customHeight="1">
      <c r="A65" s="44"/>
      <c r="B65" s="33" t="s">
        <v>342</v>
      </c>
      <c r="C65" s="106">
        <v>154</v>
      </c>
      <c r="D65" s="106">
        <v>167</v>
      </c>
      <c r="E65" s="17">
        <v>92</v>
      </c>
      <c r="F65" s="17">
        <v>100</v>
      </c>
      <c r="G65" s="105"/>
      <c r="H65" s="105"/>
      <c r="I65" s="105"/>
      <c r="J65" s="105"/>
      <c r="K65" s="105"/>
      <c r="L65" s="105"/>
      <c r="M65" s="105"/>
      <c r="N65" s="105"/>
      <c r="O65" s="105"/>
      <c r="P65" s="105"/>
    </row>
    <row r="66" spans="1:16" ht="38.25">
      <c r="A66" s="44"/>
      <c r="B66" s="26" t="s">
        <v>335</v>
      </c>
      <c r="C66" s="106">
        <v>92</v>
      </c>
      <c r="D66" s="106">
        <v>100</v>
      </c>
      <c r="E66" s="17">
        <v>92</v>
      </c>
      <c r="F66" s="17">
        <v>100</v>
      </c>
      <c r="G66" s="105"/>
      <c r="H66" s="105"/>
      <c r="I66" s="105"/>
      <c r="J66" s="105"/>
      <c r="K66" s="105"/>
      <c r="L66" s="105"/>
      <c r="M66" s="105"/>
      <c r="N66" s="105"/>
      <c r="O66" s="105"/>
      <c r="P66" s="105"/>
    </row>
    <row r="67" spans="1:16" ht="38.25">
      <c r="A67" s="44"/>
      <c r="B67" s="26" t="s">
        <v>429</v>
      </c>
      <c r="C67" s="17">
        <v>15</v>
      </c>
      <c r="D67" s="17">
        <v>17</v>
      </c>
      <c r="E67" s="42">
        <v>13</v>
      </c>
      <c r="F67" s="42">
        <v>14</v>
      </c>
      <c r="G67" s="105"/>
      <c r="H67" s="105"/>
      <c r="I67" s="105"/>
      <c r="J67" s="105"/>
      <c r="K67" s="105"/>
      <c r="L67" s="105"/>
      <c r="M67" s="105"/>
      <c r="N67" s="105"/>
      <c r="O67" s="105"/>
      <c r="P67" s="105"/>
    </row>
    <row r="68" spans="1:16" ht="45" customHeight="1">
      <c r="A68" s="44"/>
      <c r="B68" s="26" t="s">
        <v>334</v>
      </c>
      <c r="C68" s="42">
        <v>13</v>
      </c>
      <c r="D68" s="42">
        <v>14</v>
      </c>
      <c r="E68" s="42">
        <v>13</v>
      </c>
      <c r="F68" s="42">
        <v>14</v>
      </c>
      <c r="G68" s="105"/>
      <c r="H68" s="105"/>
      <c r="I68" s="105"/>
      <c r="J68" s="105"/>
      <c r="K68" s="105"/>
      <c r="L68" s="105"/>
      <c r="M68" s="105"/>
      <c r="N68" s="105"/>
      <c r="O68" s="105"/>
      <c r="P68" s="105"/>
    </row>
    <row r="69" spans="1:16" ht="39" customHeight="1">
      <c r="A69" s="44"/>
      <c r="B69" s="26" t="s">
        <v>94</v>
      </c>
      <c r="C69" s="42">
        <v>4</v>
      </c>
      <c r="D69" s="42">
        <v>6</v>
      </c>
      <c r="E69" s="42">
        <v>4</v>
      </c>
      <c r="F69" s="42">
        <v>6</v>
      </c>
      <c r="G69" s="105"/>
      <c r="H69" s="105"/>
      <c r="I69" s="105"/>
      <c r="J69" s="105"/>
      <c r="K69" s="105"/>
      <c r="L69" s="105"/>
      <c r="M69" s="105"/>
      <c r="N69" s="105"/>
      <c r="O69" s="105"/>
      <c r="P69" s="105"/>
    </row>
    <row r="70" spans="1:16" ht="38.25">
      <c r="A70" s="44"/>
      <c r="B70" s="16" t="s">
        <v>23</v>
      </c>
      <c r="C70" s="42">
        <v>15</v>
      </c>
      <c r="D70" s="42">
        <v>17</v>
      </c>
      <c r="E70" s="42">
        <v>15</v>
      </c>
      <c r="F70" s="42">
        <v>17</v>
      </c>
      <c r="G70" s="105"/>
      <c r="H70" s="105"/>
      <c r="I70" s="105"/>
      <c r="J70" s="105"/>
      <c r="K70" s="105"/>
      <c r="L70" s="105"/>
      <c r="M70" s="105"/>
      <c r="N70" s="105"/>
      <c r="O70" s="105"/>
      <c r="P70" s="105"/>
    </row>
    <row r="71" spans="1:16" ht="38.25">
      <c r="A71" s="44"/>
      <c r="B71" s="16" t="s">
        <v>28</v>
      </c>
      <c r="C71" s="42">
        <v>20</v>
      </c>
      <c r="D71" s="42">
        <v>22</v>
      </c>
      <c r="E71" s="42">
        <v>20</v>
      </c>
      <c r="F71" s="42">
        <v>22</v>
      </c>
      <c r="G71" s="105"/>
      <c r="H71" s="105"/>
      <c r="I71" s="105"/>
      <c r="J71" s="105"/>
      <c r="K71" s="105"/>
      <c r="L71" s="105"/>
      <c r="M71" s="105"/>
      <c r="N71" s="105"/>
      <c r="O71" s="105"/>
      <c r="P71" s="105"/>
    </row>
    <row r="72" spans="1:16" ht="38.25">
      <c r="A72" s="44"/>
      <c r="B72" s="16" t="s">
        <v>27</v>
      </c>
      <c r="C72" s="42">
        <v>15</v>
      </c>
      <c r="D72" s="42">
        <v>20</v>
      </c>
      <c r="E72" s="42">
        <v>15</v>
      </c>
      <c r="F72" s="42">
        <v>20</v>
      </c>
      <c r="G72" s="105"/>
      <c r="H72" s="105"/>
      <c r="I72" s="105"/>
      <c r="J72" s="105"/>
      <c r="K72" s="105"/>
      <c r="L72" s="105"/>
      <c r="M72" s="105"/>
      <c r="N72" s="105"/>
      <c r="O72" s="105"/>
      <c r="P72" s="105"/>
    </row>
    <row r="73" spans="1:16" ht="38.25">
      <c r="A73" s="44"/>
      <c r="B73" s="16" t="s">
        <v>23</v>
      </c>
      <c r="C73" s="42">
        <v>0.8</v>
      </c>
      <c r="D73" s="42">
        <v>1</v>
      </c>
      <c r="E73" s="42">
        <v>0.8</v>
      </c>
      <c r="F73" s="42">
        <v>1</v>
      </c>
      <c r="G73" s="105"/>
      <c r="H73" s="105"/>
      <c r="I73" s="105"/>
      <c r="J73" s="105"/>
      <c r="K73" s="105"/>
      <c r="L73" s="105"/>
      <c r="M73" s="105"/>
      <c r="N73" s="105"/>
      <c r="O73" s="105"/>
      <c r="P73" s="105"/>
    </row>
    <row r="74" spans="1:16" ht="38.25">
      <c r="A74" s="44"/>
      <c r="B74" s="16" t="s">
        <v>13</v>
      </c>
      <c r="C74" s="42">
        <v>0.8</v>
      </c>
      <c r="D74" s="42">
        <v>1</v>
      </c>
      <c r="E74" s="42">
        <v>0.8</v>
      </c>
      <c r="F74" s="42">
        <v>1</v>
      </c>
      <c r="G74" s="105"/>
      <c r="H74" s="105"/>
      <c r="I74" s="105"/>
      <c r="J74" s="105"/>
      <c r="K74" s="105"/>
      <c r="L74" s="105"/>
      <c r="M74" s="105"/>
      <c r="N74" s="105"/>
      <c r="O74" s="105"/>
      <c r="P74" s="105"/>
    </row>
    <row r="75" spans="1:16" s="186" customFormat="1" ht="38.25">
      <c r="A75" s="201" t="s">
        <v>375</v>
      </c>
      <c r="B75" s="204" t="s">
        <v>348</v>
      </c>
      <c r="C75" s="205"/>
      <c r="D75" s="205"/>
      <c r="E75" s="192">
        <v>35</v>
      </c>
      <c r="F75" s="192">
        <v>40</v>
      </c>
      <c r="G75" s="203">
        <v>0.95</v>
      </c>
      <c r="H75" s="203">
        <v>1.39</v>
      </c>
      <c r="I75" s="203">
        <v>2.07</v>
      </c>
      <c r="J75" s="203">
        <v>3.04</v>
      </c>
      <c r="K75" s="203">
        <v>2.31</v>
      </c>
      <c r="L75" s="203">
        <v>3.39</v>
      </c>
      <c r="M75" s="203">
        <v>31</v>
      </c>
      <c r="N75" s="203">
        <v>45.55</v>
      </c>
      <c r="O75" s="203">
        <v>3.4</v>
      </c>
      <c r="P75" s="203">
        <v>4.99</v>
      </c>
    </row>
    <row r="76" spans="1:16" s="186" customFormat="1" ht="38.25">
      <c r="A76" s="201"/>
      <c r="B76" s="195" t="s">
        <v>350</v>
      </c>
      <c r="C76" s="200">
        <v>43</v>
      </c>
      <c r="D76" s="200">
        <v>48</v>
      </c>
      <c r="E76" s="200">
        <v>28</v>
      </c>
      <c r="F76" s="200">
        <v>31</v>
      </c>
      <c r="G76" s="203"/>
      <c r="H76" s="434"/>
      <c r="I76" s="434"/>
      <c r="J76" s="434"/>
      <c r="K76" s="434"/>
      <c r="L76" s="434"/>
      <c r="M76" s="434"/>
      <c r="N76" s="434"/>
      <c r="O76" s="434"/>
      <c r="P76" s="434"/>
    </row>
    <row r="77" spans="1:16" s="186" customFormat="1" ht="38.25">
      <c r="A77" s="201"/>
      <c r="B77" s="194" t="s">
        <v>429</v>
      </c>
      <c r="C77" s="200">
        <v>7</v>
      </c>
      <c r="D77" s="200">
        <v>8</v>
      </c>
      <c r="E77" s="200">
        <v>6</v>
      </c>
      <c r="F77" s="200">
        <v>7</v>
      </c>
      <c r="G77" s="203"/>
      <c r="H77" s="203"/>
      <c r="I77" s="203"/>
      <c r="J77" s="203"/>
      <c r="K77" s="203"/>
      <c r="L77" s="203"/>
      <c r="M77" s="203"/>
      <c r="N77" s="203"/>
      <c r="O77" s="203"/>
      <c r="P77" s="203"/>
    </row>
    <row r="78" spans="1:16" s="186" customFormat="1" ht="38.25">
      <c r="A78" s="201"/>
      <c r="B78" s="194" t="s">
        <v>334</v>
      </c>
      <c r="C78" s="200">
        <v>6</v>
      </c>
      <c r="D78" s="200">
        <v>7</v>
      </c>
      <c r="E78" s="200">
        <v>6</v>
      </c>
      <c r="F78" s="200">
        <v>7</v>
      </c>
      <c r="G78" s="203"/>
      <c r="H78" s="203"/>
      <c r="I78" s="203"/>
      <c r="J78" s="203"/>
      <c r="K78" s="203"/>
      <c r="L78" s="203"/>
      <c r="M78" s="203"/>
      <c r="N78" s="203"/>
      <c r="O78" s="203"/>
      <c r="P78" s="203"/>
    </row>
    <row r="79" spans="1:16" s="186" customFormat="1" ht="38.25">
      <c r="A79" s="201"/>
      <c r="B79" s="190" t="s">
        <v>94</v>
      </c>
      <c r="C79" s="200">
        <v>2</v>
      </c>
      <c r="D79" s="200">
        <v>3</v>
      </c>
      <c r="E79" s="200">
        <v>2</v>
      </c>
      <c r="F79" s="200">
        <v>3</v>
      </c>
      <c r="G79" s="203"/>
      <c r="H79" s="203"/>
      <c r="I79" s="203"/>
      <c r="J79" s="203"/>
      <c r="K79" s="203"/>
      <c r="L79" s="203"/>
      <c r="M79" s="203"/>
      <c r="N79" s="203"/>
      <c r="O79" s="203"/>
      <c r="P79" s="203"/>
    </row>
    <row r="80" spans="1:16" ht="38.25">
      <c r="A80" s="10" t="s">
        <v>373</v>
      </c>
      <c r="B80" s="198" t="s">
        <v>366</v>
      </c>
      <c r="C80" s="188"/>
      <c r="D80" s="188"/>
      <c r="E80" s="189">
        <v>60</v>
      </c>
      <c r="F80" s="189">
        <v>60</v>
      </c>
      <c r="G80" s="193">
        <v>4.79</v>
      </c>
      <c r="H80" s="193">
        <v>4.79</v>
      </c>
      <c r="I80" s="193">
        <v>5.45</v>
      </c>
      <c r="J80" s="193">
        <v>5.45</v>
      </c>
      <c r="K80" s="193">
        <v>24.24</v>
      </c>
      <c r="L80" s="193">
        <v>24.24</v>
      </c>
      <c r="M80" s="193">
        <v>176</v>
      </c>
      <c r="N80" s="193">
        <v>176</v>
      </c>
      <c r="O80" s="193">
        <v>0.17</v>
      </c>
      <c r="P80" s="193">
        <v>0.17</v>
      </c>
    </row>
    <row r="81" spans="1:16" ht="38.25">
      <c r="A81" s="10"/>
      <c r="B81" s="197" t="s">
        <v>28</v>
      </c>
      <c r="C81" s="191">
        <v>13</v>
      </c>
      <c r="D81" s="191">
        <v>13</v>
      </c>
      <c r="E81" s="191">
        <v>13</v>
      </c>
      <c r="F81" s="191">
        <v>13</v>
      </c>
      <c r="G81" s="193"/>
      <c r="H81" s="193"/>
      <c r="I81" s="193"/>
      <c r="J81" s="193"/>
      <c r="K81" s="193"/>
      <c r="L81" s="193"/>
      <c r="M81" s="193"/>
      <c r="N81" s="193"/>
      <c r="O81" s="193"/>
      <c r="P81" s="193"/>
    </row>
    <row r="82" spans="1:16" ht="38.25">
      <c r="A82" s="44"/>
      <c r="B82" s="197" t="s">
        <v>94</v>
      </c>
      <c r="C82" s="191">
        <v>0.7</v>
      </c>
      <c r="D82" s="191">
        <v>0.7</v>
      </c>
      <c r="E82" s="191">
        <v>0.7</v>
      </c>
      <c r="F82" s="191">
        <v>0.7</v>
      </c>
      <c r="G82" s="193"/>
      <c r="H82" s="193"/>
      <c r="I82" s="193"/>
      <c r="J82" s="193"/>
      <c r="K82" s="193"/>
      <c r="L82" s="193"/>
      <c r="M82" s="193"/>
      <c r="N82" s="193"/>
      <c r="O82" s="193"/>
      <c r="P82" s="193"/>
    </row>
    <row r="83" spans="1:16" ht="38.25">
      <c r="A83" s="44"/>
      <c r="B83" s="197" t="s">
        <v>13</v>
      </c>
      <c r="C83" s="191">
        <v>5</v>
      </c>
      <c r="D83" s="191">
        <v>5</v>
      </c>
      <c r="E83" s="191">
        <v>5</v>
      </c>
      <c r="F83" s="191">
        <v>5</v>
      </c>
      <c r="G83" s="193"/>
      <c r="H83" s="193"/>
      <c r="I83" s="193"/>
      <c r="J83" s="193"/>
      <c r="K83" s="193"/>
      <c r="L83" s="193"/>
      <c r="M83" s="193"/>
      <c r="N83" s="193"/>
      <c r="O83" s="193"/>
      <c r="P83" s="193"/>
    </row>
    <row r="84" spans="1:16" ht="38.25">
      <c r="A84" s="44"/>
      <c r="B84" s="197" t="s">
        <v>27</v>
      </c>
      <c r="C84" s="191">
        <v>13</v>
      </c>
      <c r="D84" s="191">
        <v>13</v>
      </c>
      <c r="E84" s="191">
        <v>13</v>
      </c>
      <c r="F84" s="191">
        <v>13</v>
      </c>
      <c r="G84" s="193"/>
      <c r="H84" s="193"/>
      <c r="I84" s="193"/>
      <c r="J84" s="193"/>
      <c r="K84" s="193"/>
      <c r="L84" s="193"/>
      <c r="M84" s="193"/>
      <c r="N84" s="193"/>
      <c r="O84" s="193"/>
      <c r="P84" s="193"/>
    </row>
    <row r="85" spans="1:16" ht="38.25">
      <c r="A85" s="44"/>
      <c r="B85" s="197" t="s">
        <v>24</v>
      </c>
      <c r="C85" s="191">
        <v>8</v>
      </c>
      <c r="D85" s="191">
        <v>8</v>
      </c>
      <c r="E85" s="191">
        <v>8</v>
      </c>
      <c r="F85" s="191">
        <v>8</v>
      </c>
      <c r="G85" s="193"/>
      <c r="H85" s="193"/>
      <c r="I85" s="193"/>
      <c r="J85" s="193"/>
      <c r="K85" s="193"/>
      <c r="L85" s="193"/>
      <c r="M85" s="193"/>
      <c r="N85" s="193"/>
      <c r="O85" s="193"/>
      <c r="P85" s="193"/>
    </row>
    <row r="86" spans="1:16" ht="38.25">
      <c r="A86" s="44"/>
      <c r="B86" s="197" t="s">
        <v>23</v>
      </c>
      <c r="C86" s="191">
        <v>30</v>
      </c>
      <c r="D86" s="191">
        <v>30</v>
      </c>
      <c r="E86" s="191">
        <v>30</v>
      </c>
      <c r="F86" s="191">
        <v>30</v>
      </c>
      <c r="G86" s="193"/>
      <c r="H86" s="193"/>
      <c r="I86" s="193"/>
      <c r="J86" s="193"/>
      <c r="K86" s="193"/>
      <c r="L86" s="193"/>
      <c r="M86" s="193"/>
      <c r="N86" s="193"/>
      <c r="O86" s="193"/>
      <c r="P86" s="193"/>
    </row>
    <row r="87" spans="1:16" ht="38.25">
      <c r="A87" s="187" t="s">
        <v>492</v>
      </c>
      <c r="B87" s="11" t="s">
        <v>376</v>
      </c>
      <c r="C87" s="54"/>
      <c r="D87" s="54"/>
      <c r="E87" s="55">
        <v>180</v>
      </c>
      <c r="F87" s="55">
        <v>200</v>
      </c>
      <c r="G87" s="458">
        <v>0.53</v>
      </c>
      <c r="H87" s="458">
        <v>0.58</v>
      </c>
      <c r="I87" s="458">
        <v>0</v>
      </c>
      <c r="J87" s="458">
        <v>0</v>
      </c>
      <c r="K87" s="458">
        <v>23.85</v>
      </c>
      <c r="L87" s="458">
        <v>26.98</v>
      </c>
      <c r="M87" s="458">
        <v>97</v>
      </c>
      <c r="N87" s="458">
        <v>111</v>
      </c>
      <c r="O87" s="458">
        <v>0.4</v>
      </c>
      <c r="P87" s="458">
        <v>0.44</v>
      </c>
    </row>
    <row r="88" spans="1:16" ht="38.25">
      <c r="A88" s="44"/>
      <c r="B88" s="16" t="s">
        <v>18</v>
      </c>
      <c r="C88" s="57">
        <v>10</v>
      </c>
      <c r="D88" s="57">
        <v>11</v>
      </c>
      <c r="E88" s="57">
        <v>10</v>
      </c>
      <c r="F88" s="57">
        <v>11</v>
      </c>
      <c r="G88" s="61"/>
      <c r="H88" s="61"/>
      <c r="I88" s="61"/>
      <c r="J88" s="61"/>
      <c r="K88" s="61"/>
      <c r="L88" s="61"/>
      <c r="M88" s="61"/>
      <c r="N88" s="61"/>
      <c r="O88" s="61"/>
      <c r="P88" s="61"/>
    </row>
    <row r="89" spans="1:16" ht="38.25">
      <c r="A89" s="44"/>
      <c r="B89" s="16" t="s">
        <v>75</v>
      </c>
      <c r="C89" s="57">
        <v>8</v>
      </c>
      <c r="D89" s="57">
        <v>10</v>
      </c>
      <c r="E89" s="57">
        <v>8</v>
      </c>
      <c r="F89" s="57">
        <v>10</v>
      </c>
      <c r="G89" s="61"/>
      <c r="H89" s="61"/>
      <c r="I89" s="61"/>
      <c r="J89" s="61"/>
      <c r="K89" s="61"/>
      <c r="L89" s="61"/>
      <c r="M89" s="61"/>
      <c r="N89" s="61"/>
      <c r="O89" s="61"/>
      <c r="P89" s="61"/>
    </row>
    <row r="90" spans="1:16" ht="38.25">
      <c r="A90" s="44"/>
      <c r="B90" s="16" t="s">
        <v>24</v>
      </c>
      <c r="C90" s="57">
        <v>12</v>
      </c>
      <c r="D90" s="57">
        <v>13</v>
      </c>
      <c r="E90" s="57">
        <v>12</v>
      </c>
      <c r="F90" s="57">
        <v>13</v>
      </c>
      <c r="G90" s="61"/>
      <c r="H90" s="61"/>
      <c r="I90" s="61"/>
      <c r="J90" s="61"/>
      <c r="K90" s="61"/>
      <c r="L90" s="61"/>
      <c r="M90" s="61"/>
      <c r="N90" s="61"/>
      <c r="O90" s="61"/>
      <c r="P90" s="61"/>
    </row>
    <row r="91" spans="1:16" ht="38.25">
      <c r="A91" s="10" t="s">
        <v>134</v>
      </c>
      <c r="B91" s="11" t="s">
        <v>31</v>
      </c>
      <c r="C91" s="12">
        <v>35</v>
      </c>
      <c r="D91" s="12">
        <v>40</v>
      </c>
      <c r="E91" s="13">
        <v>35</v>
      </c>
      <c r="F91" s="13">
        <v>40</v>
      </c>
      <c r="G91" s="20">
        <v>1.66</v>
      </c>
      <c r="H91" s="20">
        <v>2</v>
      </c>
      <c r="I91" s="20">
        <v>0.28</v>
      </c>
      <c r="J91" s="20">
        <v>0.32</v>
      </c>
      <c r="K91" s="20">
        <v>17.22</v>
      </c>
      <c r="L91" s="20">
        <v>19.68</v>
      </c>
      <c r="M91" s="20">
        <f>G91*4+I91*9+K91*4</f>
        <v>78.03999999999999</v>
      </c>
      <c r="N91" s="20">
        <f>H91*4+J91*9+L91*4</f>
        <v>89.6</v>
      </c>
      <c r="O91" s="20">
        <v>0</v>
      </c>
      <c r="P91" s="20">
        <v>0</v>
      </c>
    </row>
    <row r="92" spans="1:16" ht="38.25">
      <c r="A92" s="187" t="s">
        <v>433</v>
      </c>
      <c r="B92" s="38" t="s">
        <v>136</v>
      </c>
      <c r="C92" s="24">
        <v>93</v>
      </c>
      <c r="D92" s="24">
        <v>93</v>
      </c>
      <c r="E92" s="424">
        <v>93</v>
      </c>
      <c r="F92" s="424">
        <v>93</v>
      </c>
      <c r="G92" s="444">
        <v>0.37</v>
      </c>
      <c r="H92" s="444">
        <v>0.37</v>
      </c>
      <c r="I92" s="444">
        <v>0.37</v>
      </c>
      <c r="J92" s="444">
        <v>0.37</v>
      </c>
      <c r="K92" s="444">
        <v>9.73</v>
      </c>
      <c r="L92" s="444">
        <v>9.73</v>
      </c>
      <c r="M92" s="444">
        <v>41.85</v>
      </c>
      <c r="N92" s="444">
        <v>41.85</v>
      </c>
      <c r="O92" s="444">
        <v>9.3</v>
      </c>
      <c r="P92" s="444">
        <v>9.3</v>
      </c>
    </row>
    <row r="93" spans="1:16" ht="38.25">
      <c r="A93" s="44"/>
      <c r="B93" s="11" t="s">
        <v>25</v>
      </c>
      <c r="C93" s="54"/>
      <c r="D93" s="54"/>
      <c r="E93" s="70">
        <f>E60+E61+E75+E80+E87+E91+E92</f>
        <v>523</v>
      </c>
      <c r="F93" s="202">
        <f aca="true" t="shared" si="3" ref="F93:P93">F60+F61+F75+F80+F87+F91+F92</f>
        <v>568</v>
      </c>
      <c r="G93" s="202">
        <f t="shared" si="3"/>
        <v>13.879999999999999</v>
      </c>
      <c r="H93" s="202">
        <f t="shared" si="3"/>
        <v>15.2</v>
      </c>
      <c r="I93" s="202">
        <f t="shared" si="3"/>
        <v>17.1</v>
      </c>
      <c r="J93" s="202">
        <f t="shared" si="3"/>
        <v>23.66</v>
      </c>
      <c r="K93" s="202">
        <f t="shared" si="3"/>
        <v>97.42999999999999</v>
      </c>
      <c r="L93" s="202">
        <f t="shared" si="3"/>
        <v>106.02</v>
      </c>
      <c r="M93" s="202">
        <f t="shared" si="3"/>
        <v>627.69</v>
      </c>
      <c r="N93" s="202">
        <f t="shared" si="3"/>
        <v>686.4000000000001</v>
      </c>
      <c r="O93" s="202">
        <f t="shared" si="3"/>
        <v>16.12</v>
      </c>
      <c r="P93" s="202">
        <f t="shared" si="3"/>
        <v>18.009999999999998</v>
      </c>
    </row>
    <row r="94" spans="1:16" ht="38.25">
      <c r="A94" s="44"/>
      <c r="B94" s="41" t="s">
        <v>430</v>
      </c>
      <c r="C94" s="79"/>
      <c r="D94" s="79"/>
      <c r="E94" s="79"/>
      <c r="F94" s="79"/>
      <c r="G94" s="61"/>
      <c r="H94" s="61"/>
      <c r="I94" s="61"/>
      <c r="J94" s="61"/>
      <c r="K94" s="61"/>
      <c r="L94" s="61"/>
      <c r="M94" s="61"/>
      <c r="N94" s="61"/>
      <c r="O94" s="61"/>
      <c r="P94" s="61"/>
    </row>
    <row r="95" spans="1:16" ht="46.5" customHeight="1">
      <c r="A95" s="201" t="s">
        <v>493</v>
      </c>
      <c r="B95" s="11" t="s">
        <v>431</v>
      </c>
      <c r="C95" s="440">
        <v>154</v>
      </c>
      <c r="D95" s="440">
        <v>154</v>
      </c>
      <c r="E95" s="424">
        <v>150</v>
      </c>
      <c r="F95" s="424">
        <v>150</v>
      </c>
      <c r="G95" s="444">
        <v>4.36</v>
      </c>
      <c r="H95" s="444">
        <v>4.36</v>
      </c>
      <c r="I95" s="444">
        <v>3.76</v>
      </c>
      <c r="J95" s="444">
        <v>3.76</v>
      </c>
      <c r="K95" s="444">
        <v>6</v>
      </c>
      <c r="L95" s="444">
        <v>6</v>
      </c>
      <c r="M95" s="444">
        <v>79.5</v>
      </c>
      <c r="N95" s="444">
        <v>79.5</v>
      </c>
      <c r="O95" s="444">
        <v>1.06</v>
      </c>
      <c r="P95" s="444">
        <v>1.06</v>
      </c>
    </row>
    <row r="96" spans="1:16" ht="38.25">
      <c r="A96" s="44"/>
      <c r="B96" s="11" t="s">
        <v>25</v>
      </c>
      <c r="C96" s="54"/>
      <c r="D96" s="54"/>
      <c r="E96" s="70">
        <f>E95</f>
        <v>150</v>
      </c>
      <c r="F96" s="70">
        <f aca="true" t="shared" si="4" ref="F96:P96">F95</f>
        <v>150</v>
      </c>
      <c r="G96" s="70">
        <f t="shared" si="4"/>
        <v>4.36</v>
      </c>
      <c r="H96" s="70">
        <f t="shared" si="4"/>
        <v>4.36</v>
      </c>
      <c r="I96" s="70">
        <f t="shared" si="4"/>
        <v>3.76</v>
      </c>
      <c r="J96" s="70">
        <f t="shared" si="4"/>
        <v>3.76</v>
      </c>
      <c r="K96" s="70">
        <f t="shared" si="4"/>
        <v>6</v>
      </c>
      <c r="L96" s="70">
        <f t="shared" si="4"/>
        <v>6</v>
      </c>
      <c r="M96" s="70">
        <f t="shared" si="4"/>
        <v>79.5</v>
      </c>
      <c r="N96" s="70">
        <f t="shared" si="4"/>
        <v>79.5</v>
      </c>
      <c r="O96" s="70">
        <f t="shared" si="4"/>
        <v>1.06</v>
      </c>
      <c r="P96" s="70">
        <f t="shared" si="4"/>
        <v>1.06</v>
      </c>
    </row>
    <row r="97" spans="1:16" ht="38.25">
      <c r="A97" s="44"/>
      <c r="B97" s="44" t="s">
        <v>30</v>
      </c>
      <c r="C97" s="57"/>
      <c r="D97" s="57"/>
      <c r="E97" s="57"/>
      <c r="F97" s="60"/>
      <c r="G97" s="61"/>
      <c r="H97" s="61"/>
      <c r="I97" s="61"/>
      <c r="J97" s="61"/>
      <c r="K97" s="61"/>
      <c r="L97" s="61"/>
      <c r="M97" s="61"/>
      <c r="N97" s="61"/>
      <c r="O97" s="61"/>
      <c r="P97" s="61"/>
    </row>
    <row r="98" spans="1:16" ht="38.25">
      <c r="A98" s="44"/>
      <c r="B98" s="16" t="s">
        <v>33</v>
      </c>
      <c r="C98" s="57">
        <v>4</v>
      </c>
      <c r="D98" s="57">
        <v>6</v>
      </c>
      <c r="E98" s="55">
        <v>4</v>
      </c>
      <c r="F98" s="55">
        <v>6</v>
      </c>
      <c r="G98" s="61"/>
      <c r="H98" s="61"/>
      <c r="I98" s="61"/>
      <c r="J98" s="61"/>
      <c r="K98" s="61"/>
      <c r="L98" s="61"/>
      <c r="M98" s="61"/>
      <c r="N98" s="61"/>
      <c r="O98" s="61"/>
      <c r="P98" s="61"/>
    </row>
    <row r="99" spans="1:16" ht="38.25">
      <c r="A99" s="44"/>
      <c r="B99" s="45" t="s">
        <v>34</v>
      </c>
      <c r="C99" s="66"/>
      <c r="D99" s="66"/>
      <c r="E99" s="80">
        <f aca="true" t="shared" si="5" ref="E99:P99">E17+E20+E58+E93+E96</f>
        <v>1705</v>
      </c>
      <c r="F99" s="80">
        <f t="shared" si="5"/>
        <v>2022</v>
      </c>
      <c r="G99" s="80">
        <f t="shared" si="5"/>
        <v>42.2</v>
      </c>
      <c r="H99" s="80">
        <f t="shared" si="5"/>
        <v>54.599999999999994</v>
      </c>
      <c r="I99" s="80">
        <f t="shared" si="5"/>
        <v>52.58</v>
      </c>
      <c r="J99" s="80">
        <f t="shared" si="5"/>
        <v>86.05</v>
      </c>
      <c r="K99" s="80">
        <f t="shared" si="5"/>
        <v>221.67000000000002</v>
      </c>
      <c r="L99" s="80">
        <f t="shared" si="5"/>
        <v>260.38</v>
      </c>
      <c r="M99" s="80">
        <f t="shared" si="5"/>
        <v>1537.39</v>
      </c>
      <c r="N99" s="80">
        <f t="shared" si="5"/>
        <v>1901.68</v>
      </c>
      <c r="O99" s="80">
        <f t="shared" si="5"/>
        <v>37.95</v>
      </c>
      <c r="P99" s="80">
        <f t="shared" si="5"/>
        <v>45.870000000000005</v>
      </c>
    </row>
    <row r="101" spans="1:16" s="43" customFormat="1" ht="38.25">
      <c r="A101" s="49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s="43" customFormat="1" ht="38.25">
      <c r="A102" s="49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s="43" customFormat="1" ht="38.25">
      <c r="A103" s="49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s="43" customFormat="1" ht="38.25">
      <c r="A104" s="49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</sheetData>
  <sheetProtection/>
  <mergeCells count="11">
    <mergeCell ref="C1:D2"/>
    <mergeCell ref="G3:H3"/>
    <mergeCell ref="O1:P2"/>
    <mergeCell ref="I3:J3"/>
    <mergeCell ref="K3:L3"/>
    <mergeCell ref="O3:P3"/>
    <mergeCell ref="A1:A3"/>
    <mergeCell ref="B1:B3"/>
    <mergeCell ref="E1:F2"/>
    <mergeCell ref="G1:L2"/>
    <mergeCell ref="M1:N2"/>
  </mergeCells>
  <printOptions/>
  <pageMargins left="0" right="0" top="0" bottom="0" header="0" footer="0"/>
  <pageSetup horizontalDpi="600" verticalDpi="600" orientation="landscape" paperSize="9" scale="34" r:id="rId1"/>
  <rowBreaks count="1" manualBreakCount="1">
    <brk id="42" max="15" man="1"/>
  </rowBreaks>
  <colBreaks count="1" manualBreakCount="1">
    <brk id="17" max="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141"/>
  <sheetViews>
    <sheetView view="pageBreakPreview" zoomScale="40" zoomScaleSheetLayoutView="40" zoomScalePageLayoutView="0" workbookViewId="0" topLeftCell="A1">
      <selection activeCell="B1" sqref="B1:B3"/>
    </sheetView>
  </sheetViews>
  <sheetFormatPr defaultColWidth="9.140625" defaultRowHeight="15"/>
  <cols>
    <col min="1" max="1" width="25.28125" style="49" bestFit="1" customWidth="1"/>
    <col min="2" max="2" width="117.8515625" style="2" bestFit="1" customWidth="1"/>
    <col min="3" max="3" width="20.140625" style="2" bestFit="1" customWidth="1"/>
    <col min="4" max="4" width="18.57421875" style="2" bestFit="1" customWidth="1"/>
    <col min="5" max="5" width="21.57421875" style="2" bestFit="1" customWidth="1"/>
    <col min="6" max="6" width="21.140625" style="2" bestFit="1" customWidth="1"/>
    <col min="7" max="10" width="15.57421875" style="2" bestFit="1" customWidth="1"/>
    <col min="11" max="12" width="18.140625" style="2" bestFit="1" customWidth="1"/>
    <col min="13" max="14" width="21.140625" style="2" bestFit="1" customWidth="1"/>
    <col min="15" max="16" width="15.57421875" style="2" bestFit="1" customWidth="1"/>
    <col min="17" max="16384" width="9.140625" style="2" customWidth="1"/>
  </cols>
  <sheetData>
    <row r="1" spans="1:16" ht="38.25" customHeight="1">
      <c r="A1" s="526" t="s">
        <v>104</v>
      </c>
      <c r="B1" s="527" t="s">
        <v>568</v>
      </c>
      <c r="C1" s="526" t="s">
        <v>486</v>
      </c>
      <c r="D1" s="530"/>
      <c r="E1" s="526" t="s">
        <v>486</v>
      </c>
      <c r="F1" s="530"/>
      <c r="G1" s="525" t="s">
        <v>0</v>
      </c>
      <c r="H1" s="525"/>
      <c r="I1" s="525"/>
      <c r="J1" s="525"/>
      <c r="K1" s="525"/>
      <c r="L1" s="525"/>
      <c r="M1" s="526" t="s">
        <v>490</v>
      </c>
      <c r="N1" s="530"/>
      <c r="O1" s="526" t="s">
        <v>351</v>
      </c>
      <c r="P1" s="526"/>
    </row>
    <row r="2" spans="1:16" ht="38.25">
      <c r="A2" s="526"/>
      <c r="B2" s="528"/>
      <c r="C2" s="530"/>
      <c r="D2" s="530"/>
      <c r="E2" s="530"/>
      <c r="F2" s="530"/>
      <c r="G2" s="525"/>
      <c r="H2" s="525"/>
      <c r="I2" s="525"/>
      <c r="J2" s="525"/>
      <c r="K2" s="525"/>
      <c r="L2" s="525"/>
      <c r="M2" s="530"/>
      <c r="N2" s="530"/>
      <c r="O2" s="526"/>
      <c r="P2" s="526"/>
    </row>
    <row r="3" spans="1:16" ht="81" customHeight="1">
      <c r="A3" s="526"/>
      <c r="B3" s="529"/>
      <c r="C3" s="50" t="s">
        <v>1</v>
      </c>
      <c r="D3" s="50" t="s">
        <v>2</v>
      </c>
      <c r="E3" s="50" t="s">
        <v>1</v>
      </c>
      <c r="F3" s="50" t="s">
        <v>2</v>
      </c>
      <c r="G3" s="526" t="s">
        <v>352</v>
      </c>
      <c r="H3" s="526"/>
      <c r="I3" s="526" t="s">
        <v>4</v>
      </c>
      <c r="J3" s="525"/>
      <c r="K3" s="525" t="s">
        <v>3</v>
      </c>
      <c r="L3" s="525"/>
      <c r="M3" s="50"/>
      <c r="N3" s="50"/>
      <c r="O3" s="525" t="s">
        <v>5</v>
      </c>
      <c r="P3" s="525"/>
    </row>
    <row r="4" spans="1:16" ht="38.25" customHeight="1">
      <c r="A4" s="44"/>
      <c r="B4" s="104" t="s">
        <v>6</v>
      </c>
      <c r="C4" s="5" t="s">
        <v>322</v>
      </c>
      <c r="D4" s="5" t="s">
        <v>323</v>
      </c>
      <c r="E4" s="5" t="s">
        <v>324</v>
      </c>
      <c r="F4" s="7" t="s">
        <v>324</v>
      </c>
      <c r="G4" s="8" t="s">
        <v>1</v>
      </c>
      <c r="H4" s="8" t="s">
        <v>2</v>
      </c>
      <c r="I4" s="8" t="s">
        <v>1</v>
      </c>
      <c r="J4" s="8" t="s">
        <v>2</v>
      </c>
      <c r="K4" s="8" t="s">
        <v>1</v>
      </c>
      <c r="L4" s="8" t="s">
        <v>2</v>
      </c>
      <c r="M4" s="8" t="s">
        <v>1</v>
      </c>
      <c r="N4" s="8" t="s">
        <v>2</v>
      </c>
      <c r="O4" s="8" t="s">
        <v>1</v>
      </c>
      <c r="P4" s="8" t="s">
        <v>2</v>
      </c>
    </row>
    <row r="5" spans="1:16" ht="38.25">
      <c r="A5" s="10" t="s">
        <v>137</v>
      </c>
      <c r="B5" s="32" t="s">
        <v>459</v>
      </c>
      <c r="C5" s="491"/>
      <c r="D5" s="491"/>
      <c r="E5" s="476">
        <v>150</v>
      </c>
      <c r="F5" s="476">
        <v>200</v>
      </c>
      <c r="G5" s="347">
        <v>4.49</v>
      </c>
      <c r="H5" s="347">
        <v>6.24</v>
      </c>
      <c r="I5" s="347">
        <v>5.09</v>
      </c>
      <c r="J5" s="347">
        <v>7.05</v>
      </c>
      <c r="K5" s="347">
        <v>17.71</v>
      </c>
      <c r="L5" s="347">
        <v>25.25</v>
      </c>
      <c r="M5" s="347">
        <v>135</v>
      </c>
      <c r="N5" s="347">
        <v>188</v>
      </c>
      <c r="O5" s="347">
        <v>1.43</v>
      </c>
      <c r="P5" s="347">
        <v>1.9</v>
      </c>
    </row>
    <row r="6" spans="1:16" ht="38.25">
      <c r="A6" s="44"/>
      <c r="B6" s="16" t="s">
        <v>27</v>
      </c>
      <c r="C6" s="496">
        <v>110</v>
      </c>
      <c r="D6" s="496">
        <v>147</v>
      </c>
      <c r="E6" s="496">
        <v>110</v>
      </c>
      <c r="F6" s="496">
        <v>147</v>
      </c>
      <c r="G6" s="347"/>
      <c r="H6" s="347"/>
      <c r="I6" s="347"/>
      <c r="J6" s="347"/>
      <c r="K6" s="347"/>
      <c r="L6" s="347"/>
      <c r="M6" s="347"/>
      <c r="N6" s="347"/>
      <c r="O6" s="347"/>
      <c r="P6" s="347"/>
    </row>
    <row r="7" spans="1:16" ht="38.25">
      <c r="A7" s="44"/>
      <c r="B7" s="16" t="s">
        <v>24</v>
      </c>
      <c r="C7" s="496">
        <v>3</v>
      </c>
      <c r="D7" s="496">
        <v>4</v>
      </c>
      <c r="E7" s="496">
        <v>3</v>
      </c>
      <c r="F7" s="496">
        <v>4</v>
      </c>
      <c r="G7" s="347"/>
      <c r="H7" s="347"/>
      <c r="I7" s="347"/>
      <c r="J7" s="347"/>
      <c r="K7" s="347"/>
      <c r="L7" s="347"/>
      <c r="M7" s="347"/>
      <c r="N7" s="347"/>
      <c r="O7" s="347"/>
      <c r="P7" s="347"/>
    </row>
    <row r="8" spans="1:16" ht="38.25">
      <c r="A8" s="44"/>
      <c r="B8" s="16" t="s">
        <v>13</v>
      </c>
      <c r="C8" s="496">
        <v>2</v>
      </c>
      <c r="D8" s="496">
        <v>3</v>
      </c>
      <c r="E8" s="496">
        <v>2</v>
      </c>
      <c r="F8" s="496">
        <v>3</v>
      </c>
      <c r="G8" s="347"/>
      <c r="H8" s="347"/>
      <c r="I8" s="347"/>
      <c r="J8" s="347"/>
      <c r="K8" s="347"/>
      <c r="L8" s="347"/>
      <c r="M8" s="347"/>
      <c r="N8" s="347"/>
      <c r="O8" s="347"/>
      <c r="P8" s="347"/>
    </row>
    <row r="9" spans="1:16" ht="39" customHeight="1">
      <c r="A9" s="44"/>
      <c r="B9" s="16" t="s">
        <v>53</v>
      </c>
      <c r="C9" s="496">
        <v>14</v>
      </c>
      <c r="D9" s="496">
        <v>21</v>
      </c>
      <c r="E9" s="496">
        <v>14</v>
      </c>
      <c r="F9" s="496">
        <v>21</v>
      </c>
      <c r="G9" s="347"/>
      <c r="H9" s="347"/>
      <c r="I9" s="347"/>
      <c r="J9" s="347"/>
      <c r="K9" s="347"/>
      <c r="L9" s="347"/>
      <c r="M9" s="347"/>
      <c r="N9" s="347"/>
      <c r="O9" s="347"/>
      <c r="P9" s="347"/>
    </row>
    <row r="10" spans="1:16" ht="38.25">
      <c r="A10" s="10" t="s">
        <v>138</v>
      </c>
      <c r="B10" s="11" t="s">
        <v>46</v>
      </c>
      <c r="C10" s="491"/>
      <c r="D10" s="491"/>
      <c r="E10" s="476">
        <v>180</v>
      </c>
      <c r="F10" s="476">
        <v>200</v>
      </c>
      <c r="G10" s="492">
        <v>2.4</v>
      </c>
      <c r="H10" s="492">
        <v>3.26</v>
      </c>
      <c r="I10" s="492">
        <v>3.52</v>
      </c>
      <c r="J10" s="492">
        <v>4.4</v>
      </c>
      <c r="K10" s="492">
        <v>15.02</v>
      </c>
      <c r="L10" s="492">
        <v>18.29</v>
      </c>
      <c r="M10" s="492">
        <v>101.36</v>
      </c>
      <c r="N10" s="492">
        <v>125.8</v>
      </c>
      <c r="O10" s="492">
        <v>1.31</v>
      </c>
      <c r="P10" s="492">
        <v>1.65</v>
      </c>
    </row>
    <row r="11" spans="1:16" ht="38.25">
      <c r="A11" s="44"/>
      <c r="B11" s="16" t="s">
        <v>27</v>
      </c>
      <c r="C11" s="496">
        <v>101</v>
      </c>
      <c r="D11" s="496">
        <v>127</v>
      </c>
      <c r="E11" s="496">
        <v>101</v>
      </c>
      <c r="F11" s="496">
        <v>127</v>
      </c>
      <c r="G11" s="347"/>
      <c r="H11" s="347"/>
      <c r="I11" s="347"/>
      <c r="J11" s="347"/>
      <c r="K11" s="347"/>
      <c r="L11" s="347"/>
      <c r="M11" s="347"/>
      <c r="N11" s="347"/>
      <c r="O11" s="347"/>
      <c r="P11" s="347"/>
    </row>
    <row r="12" spans="1:16" ht="38.25">
      <c r="A12" s="44"/>
      <c r="B12" s="16" t="s">
        <v>47</v>
      </c>
      <c r="C12" s="496">
        <v>2.86</v>
      </c>
      <c r="D12" s="496">
        <v>3.43</v>
      </c>
      <c r="E12" s="496">
        <v>2.86</v>
      </c>
      <c r="F12" s="496">
        <v>3.43</v>
      </c>
      <c r="G12" s="347"/>
      <c r="H12" s="347"/>
      <c r="I12" s="347"/>
      <c r="J12" s="347"/>
      <c r="K12" s="347"/>
      <c r="L12" s="347"/>
      <c r="M12" s="347"/>
      <c r="N12" s="347"/>
      <c r="O12" s="347"/>
      <c r="P12" s="347"/>
    </row>
    <row r="13" spans="1:16" ht="38.25">
      <c r="A13" s="44"/>
      <c r="B13" s="16" t="s">
        <v>24</v>
      </c>
      <c r="C13" s="496">
        <v>10</v>
      </c>
      <c r="D13" s="496">
        <v>12</v>
      </c>
      <c r="E13" s="496">
        <v>10</v>
      </c>
      <c r="F13" s="496">
        <v>12</v>
      </c>
      <c r="G13" s="347"/>
      <c r="H13" s="347"/>
      <c r="I13" s="347"/>
      <c r="J13" s="347"/>
      <c r="K13" s="347"/>
      <c r="L13" s="347"/>
      <c r="M13" s="347"/>
      <c r="N13" s="347"/>
      <c r="O13" s="347"/>
      <c r="P13" s="347"/>
    </row>
    <row r="14" spans="1:16" ht="39" customHeight="1">
      <c r="A14" s="358" t="s">
        <v>139</v>
      </c>
      <c r="B14" s="11" t="s">
        <v>11</v>
      </c>
      <c r="C14" s="491"/>
      <c r="D14" s="491"/>
      <c r="E14" s="494">
        <v>36</v>
      </c>
      <c r="F14" s="494">
        <v>60</v>
      </c>
      <c r="G14" s="492">
        <v>3.04</v>
      </c>
      <c r="H14" s="492">
        <v>4.97</v>
      </c>
      <c r="I14" s="492">
        <v>6.82</v>
      </c>
      <c r="J14" s="492">
        <v>8.16</v>
      </c>
      <c r="K14" s="492">
        <v>10.91</v>
      </c>
      <c r="L14" s="492">
        <v>20.7</v>
      </c>
      <c r="M14" s="492">
        <v>117.18</v>
      </c>
      <c r="N14" s="492">
        <v>176.12</v>
      </c>
      <c r="O14" s="492">
        <v>0.06</v>
      </c>
      <c r="P14" s="492">
        <v>0.08</v>
      </c>
    </row>
    <row r="15" spans="1:16" ht="38.25">
      <c r="A15" s="10"/>
      <c r="B15" s="16" t="s">
        <v>12</v>
      </c>
      <c r="C15" s="496">
        <v>8.6</v>
      </c>
      <c r="D15" s="496">
        <v>12.9</v>
      </c>
      <c r="E15" s="496">
        <v>8</v>
      </c>
      <c r="F15" s="496">
        <v>12</v>
      </c>
      <c r="G15" s="492"/>
      <c r="H15" s="492"/>
      <c r="I15" s="492"/>
      <c r="J15" s="492"/>
      <c r="K15" s="492"/>
      <c r="L15" s="492"/>
      <c r="M15" s="492"/>
      <c r="N15" s="492"/>
      <c r="O15" s="492"/>
      <c r="P15" s="492"/>
    </row>
    <row r="16" spans="1:16" ht="38.25">
      <c r="A16" s="44"/>
      <c r="B16" s="16" t="s">
        <v>13</v>
      </c>
      <c r="C16" s="496">
        <v>6</v>
      </c>
      <c r="D16" s="496">
        <v>6</v>
      </c>
      <c r="E16" s="496">
        <v>6</v>
      </c>
      <c r="F16" s="496">
        <v>6</v>
      </c>
      <c r="G16" s="492"/>
      <c r="H16" s="492"/>
      <c r="I16" s="492"/>
      <c r="J16" s="492"/>
      <c r="K16" s="492"/>
      <c r="L16" s="492"/>
      <c r="M16" s="492"/>
      <c r="N16" s="492"/>
      <c r="O16" s="492"/>
      <c r="P16" s="492"/>
    </row>
    <row r="17" spans="1:16" ht="38.25">
      <c r="A17" s="44"/>
      <c r="B17" s="16" t="s">
        <v>14</v>
      </c>
      <c r="C17" s="496">
        <v>22</v>
      </c>
      <c r="D17" s="496">
        <v>42</v>
      </c>
      <c r="E17" s="496">
        <v>22</v>
      </c>
      <c r="F17" s="496">
        <v>42</v>
      </c>
      <c r="G17" s="492"/>
      <c r="H17" s="492"/>
      <c r="I17" s="492"/>
      <c r="J17" s="492"/>
      <c r="K17" s="492"/>
      <c r="L17" s="492"/>
      <c r="M17" s="492"/>
      <c r="N17" s="492"/>
      <c r="O17" s="492"/>
      <c r="P17" s="492"/>
    </row>
    <row r="18" spans="1:16" ht="38.25">
      <c r="A18" s="44"/>
      <c r="B18" s="11" t="s">
        <v>25</v>
      </c>
      <c r="C18" s="491"/>
      <c r="D18" s="491"/>
      <c r="E18" s="212">
        <f>E5+E10+E14</f>
        <v>366</v>
      </c>
      <c r="F18" s="212">
        <f>F5+F10+F14</f>
        <v>460</v>
      </c>
      <c r="G18" s="212">
        <f aca="true" t="shared" si="0" ref="G18:P18">G5+G10+G14</f>
        <v>9.93</v>
      </c>
      <c r="H18" s="212">
        <f t="shared" si="0"/>
        <v>14.469999999999999</v>
      </c>
      <c r="I18" s="212">
        <f t="shared" si="0"/>
        <v>15.43</v>
      </c>
      <c r="J18" s="212">
        <f t="shared" si="0"/>
        <v>19.61</v>
      </c>
      <c r="K18" s="212">
        <f t="shared" si="0"/>
        <v>43.64</v>
      </c>
      <c r="L18" s="212">
        <f t="shared" si="0"/>
        <v>64.24</v>
      </c>
      <c r="M18" s="212">
        <f t="shared" si="0"/>
        <v>353.54</v>
      </c>
      <c r="N18" s="212">
        <f t="shared" si="0"/>
        <v>489.92</v>
      </c>
      <c r="O18" s="212">
        <f t="shared" si="0"/>
        <v>2.8000000000000003</v>
      </c>
      <c r="P18" s="212">
        <f t="shared" si="0"/>
        <v>3.63</v>
      </c>
    </row>
    <row r="19" spans="1:16" ht="38.25">
      <c r="A19" s="44"/>
      <c r="B19" s="104" t="s">
        <v>15</v>
      </c>
      <c r="C19" s="347"/>
      <c r="D19" s="347"/>
      <c r="E19" s="347"/>
      <c r="F19" s="347"/>
      <c r="G19" s="347"/>
      <c r="H19" s="347"/>
      <c r="I19" s="347"/>
      <c r="J19" s="347"/>
      <c r="K19" s="347"/>
      <c r="L19" s="347"/>
      <c r="M19" s="347"/>
      <c r="N19" s="347"/>
      <c r="O19" s="347"/>
      <c r="P19" s="347"/>
    </row>
    <row r="20" spans="1:16" ht="38.25">
      <c r="A20" s="10" t="s">
        <v>140</v>
      </c>
      <c r="B20" s="23" t="s">
        <v>16</v>
      </c>
      <c r="C20" s="24">
        <v>125</v>
      </c>
      <c r="D20" s="24">
        <v>125</v>
      </c>
      <c r="E20" s="494">
        <v>125</v>
      </c>
      <c r="F20" s="494">
        <v>125</v>
      </c>
      <c r="G20" s="492">
        <v>0.13</v>
      </c>
      <c r="H20" s="492">
        <v>0.13</v>
      </c>
      <c r="I20" s="492">
        <v>0</v>
      </c>
      <c r="J20" s="492">
        <v>0</v>
      </c>
      <c r="K20" s="492">
        <v>11.38</v>
      </c>
      <c r="L20" s="492">
        <v>11.38</v>
      </c>
      <c r="M20" s="492">
        <v>46.25</v>
      </c>
      <c r="N20" s="492">
        <v>46.25</v>
      </c>
      <c r="O20" s="492">
        <v>2.5</v>
      </c>
      <c r="P20" s="492">
        <v>2.5</v>
      </c>
    </row>
    <row r="21" spans="1:16" ht="38.25">
      <c r="A21" s="10"/>
      <c r="B21" s="11" t="s">
        <v>25</v>
      </c>
      <c r="C21" s="491"/>
      <c r="D21" s="491"/>
      <c r="E21" s="212">
        <f>E20</f>
        <v>125</v>
      </c>
      <c r="F21" s="212">
        <f>F20</f>
        <v>125</v>
      </c>
      <c r="G21" s="212">
        <f aca="true" t="shared" si="1" ref="G21:P21">G20</f>
        <v>0.13</v>
      </c>
      <c r="H21" s="212">
        <f t="shared" si="1"/>
        <v>0.13</v>
      </c>
      <c r="I21" s="212">
        <f t="shared" si="1"/>
        <v>0</v>
      </c>
      <c r="J21" s="212">
        <f t="shared" si="1"/>
        <v>0</v>
      </c>
      <c r="K21" s="212">
        <f t="shared" si="1"/>
        <v>11.38</v>
      </c>
      <c r="L21" s="212">
        <f t="shared" si="1"/>
        <v>11.38</v>
      </c>
      <c r="M21" s="212">
        <f t="shared" si="1"/>
        <v>46.25</v>
      </c>
      <c r="N21" s="212">
        <f t="shared" si="1"/>
        <v>46.25</v>
      </c>
      <c r="O21" s="212">
        <f t="shared" si="1"/>
        <v>2.5</v>
      </c>
      <c r="P21" s="212">
        <f t="shared" si="1"/>
        <v>2.5</v>
      </c>
    </row>
    <row r="22" spans="1:16" ht="38.25">
      <c r="A22" s="44"/>
      <c r="B22" s="104" t="s">
        <v>17</v>
      </c>
      <c r="C22" s="347"/>
      <c r="D22" s="347"/>
      <c r="E22" s="347"/>
      <c r="F22" s="347"/>
      <c r="G22" s="434"/>
      <c r="H22" s="434"/>
      <c r="I22" s="434"/>
      <c r="J22" s="434"/>
      <c r="K22" s="434"/>
      <c r="L22" s="434"/>
      <c r="M22" s="434"/>
      <c r="N22" s="434"/>
      <c r="O22" s="434"/>
      <c r="P22" s="434"/>
    </row>
    <row r="23" spans="1:16" ht="38.25">
      <c r="A23" s="10" t="s">
        <v>141</v>
      </c>
      <c r="B23" s="478" t="s">
        <v>504</v>
      </c>
      <c r="C23" s="491"/>
      <c r="D23" s="491"/>
      <c r="E23" s="476">
        <v>30</v>
      </c>
      <c r="F23" s="476">
        <v>45</v>
      </c>
      <c r="G23" s="477">
        <v>0.57</v>
      </c>
      <c r="H23" s="477">
        <v>0.85</v>
      </c>
      <c r="I23" s="477">
        <v>1.45</v>
      </c>
      <c r="J23" s="477">
        <v>2.17</v>
      </c>
      <c r="K23" s="477">
        <v>4.38</v>
      </c>
      <c r="L23" s="477">
        <v>6.57</v>
      </c>
      <c r="M23" s="477">
        <v>32.7</v>
      </c>
      <c r="N23" s="477">
        <v>49</v>
      </c>
      <c r="O23" s="477">
        <v>4.1</v>
      </c>
      <c r="P23" s="477">
        <v>6.15</v>
      </c>
    </row>
    <row r="24" spans="1:16" s="186" customFormat="1" ht="38.25">
      <c r="A24" s="187"/>
      <c r="B24" s="199" t="s">
        <v>97</v>
      </c>
      <c r="C24" s="429">
        <v>35</v>
      </c>
      <c r="D24" s="429">
        <v>53</v>
      </c>
      <c r="E24" s="429">
        <v>27</v>
      </c>
      <c r="F24" s="429">
        <v>40</v>
      </c>
      <c r="G24" s="477"/>
      <c r="H24" s="477"/>
      <c r="I24" s="477"/>
      <c r="J24" s="477"/>
      <c r="K24" s="477"/>
      <c r="L24" s="477"/>
      <c r="M24" s="477"/>
      <c r="N24" s="477"/>
      <c r="O24" s="477"/>
      <c r="P24" s="477"/>
    </row>
    <row r="25" spans="1:16" s="186" customFormat="1" ht="38.25">
      <c r="A25" s="187"/>
      <c r="B25" s="199" t="s">
        <v>340</v>
      </c>
      <c r="C25" s="429">
        <v>38</v>
      </c>
      <c r="D25" s="429">
        <v>57</v>
      </c>
      <c r="E25" s="429">
        <v>27</v>
      </c>
      <c r="F25" s="429">
        <v>40</v>
      </c>
      <c r="G25" s="477"/>
      <c r="H25" s="477"/>
      <c r="I25" s="477"/>
      <c r="J25" s="477"/>
      <c r="K25" s="477"/>
      <c r="L25" s="477"/>
      <c r="M25" s="477"/>
      <c r="N25" s="477"/>
      <c r="O25" s="477"/>
      <c r="P25" s="477"/>
    </row>
    <row r="26" spans="1:16" s="186" customFormat="1" ht="38.25">
      <c r="A26" s="187"/>
      <c r="B26" s="199" t="s">
        <v>341</v>
      </c>
      <c r="C26" s="429">
        <v>41</v>
      </c>
      <c r="D26" s="429">
        <v>62</v>
      </c>
      <c r="E26" s="429">
        <v>27</v>
      </c>
      <c r="F26" s="429">
        <v>40</v>
      </c>
      <c r="G26" s="477"/>
      <c r="H26" s="477"/>
      <c r="I26" s="477"/>
      <c r="J26" s="477"/>
      <c r="K26" s="477"/>
      <c r="L26" s="477"/>
      <c r="M26" s="477"/>
      <c r="N26" s="477"/>
      <c r="O26" s="477"/>
      <c r="P26" s="477"/>
    </row>
    <row r="27" spans="1:16" s="186" customFormat="1" ht="38.25">
      <c r="A27" s="187"/>
      <c r="B27" s="199" t="s">
        <v>342</v>
      </c>
      <c r="C27" s="429">
        <v>45</v>
      </c>
      <c r="D27" s="429">
        <v>67</v>
      </c>
      <c r="E27" s="429">
        <v>27</v>
      </c>
      <c r="F27" s="429">
        <v>40</v>
      </c>
      <c r="G27" s="477"/>
      <c r="H27" s="477"/>
      <c r="I27" s="477"/>
      <c r="J27" s="477"/>
      <c r="K27" s="477"/>
      <c r="L27" s="477"/>
      <c r="M27" s="477"/>
      <c r="N27" s="477"/>
      <c r="O27" s="477"/>
      <c r="P27" s="477"/>
    </row>
    <row r="28" spans="1:16" s="186" customFormat="1" ht="38.25">
      <c r="A28" s="187"/>
      <c r="B28" s="194" t="s">
        <v>335</v>
      </c>
      <c r="C28" s="429">
        <v>27</v>
      </c>
      <c r="D28" s="429">
        <v>40</v>
      </c>
      <c r="E28" s="429">
        <v>27</v>
      </c>
      <c r="F28" s="429">
        <v>40</v>
      </c>
      <c r="G28" s="477"/>
      <c r="H28" s="477"/>
      <c r="I28" s="477"/>
      <c r="J28" s="477"/>
      <c r="K28" s="477"/>
      <c r="L28" s="477"/>
      <c r="M28" s="477"/>
      <c r="N28" s="477"/>
      <c r="O28" s="477"/>
      <c r="P28" s="477"/>
    </row>
    <row r="29" spans="1:16" s="186" customFormat="1" ht="38.25">
      <c r="A29" s="187"/>
      <c r="B29" s="194" t="s">
        <v>429</v>
      </c>
      <c r="C29" s="429">
        <v>4</v>
      </c>
      <c r="D29" s="429">
        <v>5</v>
      </c>
      <c r="E29" s="429">
        <v>3</v>
      </c>
      <c r="F29" s="429">
        <v>4</v>
      </c>
      <c r="G29" s="477"/>
      <c r="H29" s="477"/>
      <c r="I29" s="477"/>
      <c r="J29" s="477"/>
      <c r="K29" s="477"/>
      <c r="L29" s="477"/>
      <c r="M29" s="477"/>
      <c r="N29" s="477"/>
      <c r="O29" s="477"/>
      <c r="P29" s="477"/>
    </row>
    <row r="30" spans="1:16" s="186" customFormat="1" ht="38.25">
      <c r="A30" s="187"/>
      <c r="B30" s="194" t="s">
        <v>334</v>
      </c>
      <c r="C30" s="429">
        <v>3</v>
      </c>
      <c r="D30" s="429">
        <v>4</v>
      </c>
      <c r="E30" s="429">
        <v>3</v>
      </c>
      <c r="F30" s="429">
        <v>4</v>
      </c>
      <c r="G30" s="477"/>
      <c r="H30" s="477"/>
      <c r="I30" s="477"/>
      <c r="J30" s="477"/>
      <c r="K30" s="477"/>
      <c r="L30" s="477"/>
      <c r="M30" s="477"/>
      <c r="N30" s="477"/>
      <c r="O30" s="477"/>
      <c r="P30" s="477"/>
    </row>
    <row r="31" spans="1:16" s="186" customFormat="1" ht="38.25">
      <c r="A31" s="187"/>
      <c r="B31" s="206" t="s">
        <v>94</v>
      </c>
      <c r="C31" s="429">
        <v>2</v>
      </c>
      <c r="D31" s="429">
        <v>3</v>
      </c>
      <c r="E31" s="429">
        <v>2</v>
      </c>
      <c r="F31" s="429">
        <v>3</v>
      </c>
      <c r="G31" s="477"/>
      <c r="H31" s="477"/>
      <c r="I31" s="477"/>
      <c r="J31" s="477"/>
      <c r="K31" s="477"/>
      <c r="L31" s="477"/>
      <c r="M31" s="477"/>
      <c r="N31" s="477"/>
      <c r="O31" s="477"/>
      <c r="P31" s="477"/>
    </row>
    <row r="32" spans="1:16" ht="38.25">
      <c r="A32" s="10" t="s">
        <v>142</v>
      </c>
      <c r="B32" s="478" t="s">
        <v>530</v>
      </c>
      <c r="C32" s="491"/>
      <c r="D32" s="491"/>
      <c r="E32" s="476">
        <v>150</v>
      </c>
      <c r="F32" s="476">
        <v>200</v>
      </c>
      <c r="G32" s="458">
        <v>4.6</v>
      </c>
      <c r="H32" s="458">
        <v>6.02</v>
      </c>
      <c r="I32" s="458">
        <v>6</v>
      </c>
      <c r="J32" s="458">
        <v>7.18</v>
      </c>
      <c r="K32" s="477">
        <v>9.33</v>
      </c>
      <c r="L32" s="477">
        <v>12.9</v>
      </c>
      <c r="M32" s="477">
        <v>110.14</v>
      </c>
      <c r="N32" s="477">
        <v>140.52</v>
      </c>
      <c r="O32" s="477">
        <v>5.35</v>
      </c>
      <c r="P32" s="477">
        <v>7.11</v>
      </c>
    </row>
    <row r="33" spans="1:16" s="435" customFormat="1" ht="38.25">
      <c r="A33" s="438"/>
      <c r="B33" s="432" t="s">
        <v>55</v>
      </c>
      <c r="C33" s="496">
        <v>13</v>
      </c>
      <c r="D33" s="496">
        <v>16</v>
      </c>
      <c r="E33" s="496">
        <v>11</v>
      </c>
      <c r="F33" s="496">
        <v>14</v>
      </c>
      <c r="G33" s="458"/>
      <c r="H33" s="458"/>
      <c r="I33" s="458"/>
      <c r="J33" s="458"/>
      <c r="K33" s="458"/>
      <c r="L33" s="458"/>
      <c r="M33" s="458"/>
      <c r="N33" s="458"/>
      <c r="O33" s="458"/>
      <c r="P33" s="458"/>
    </row>
    <row r="34" spans="1:16" ht="39" customHeight="1">
      <c r="A34" s="10"/>
      <c r="B34" s="449" t="s">
        <v>97</v>
      </c>
      <c r="C34" s="496">
        <v>60</v>
      </c>
      <c r="D34" s="496">
        <v>80</v>
      </c>
      <c r="E34" s="429">
        <v>45</v>
      </c>
      <c r="F34" s="429">
        <v>60</v>
      </c>
      <c r="G34" s="477"/>
      <c r="H34" s="477"/>
      <c r="I34" s="477"/>
      <c r="J34" s="477"/>
      <c r="K34" s="477"/>
      <c r="L34" s="477"/>
      <c r="M34" s="477"/>
      <c r="N34" s="477"/>
      <c r="O34" s="477"/>
      <c r="P34" s="477"/>
    </row>
    <row r="35" spans="1:16" ht="38.25">
      <c r="A35" s="10"/>
      <c r="B35" s="449" t="s">
        <v>340</v>
      </c>
      <c r="C35" s="496">
        <v>64</v>
      </c>
      <c r="D35" s="496">
        <v>86</v>
      </c>
      <c r="E35" s="429">
        <v>45</v>
      </c>
      <c r="F35" s="429">
        <v>60</v>
      </c>
      <c r="G35" s="477"/>
      <c r="H35" s="477"/>
      <c r="I35" s="477"/>
      <c r="J35" s="477"/>
      <c r="K35" s="477"/>
      <c r="L35" s="477"/>
      <c r="M35" s="477"/>
      <c r="N35" s="477"/>
      <c r="O35" s="477"/>
      <c r="P35" s="477"/>
    </row>
    <row r="36" spans="1:16" ht="38.25">
      <c r="A36" s="10"/>
      <c r="B36" s="449" t="s">
        <v>341</v>
      </c>
      <c r="C36" s="496">
        <v>69</v>
      </c>
      <c r="D36" s="496">
        <v>92</v>
      </c>
      <c r="E36" s="429">
        <v>45</v>
      </c>
      <c r="F36" s="429">
        <v>60</v>
      </c>
      <c r="G36" s="477"/>
      <c r="H36" s="477"/>
      <c r="I36" s="477"/>
      <c r="J36" s="477"/>
      <c r="K36" s="477"/>
      <c r="L36" s="477"/>
      <c r="M36" s="477"/>
      <c r="N36" s="477"/>
      <c r="O36" s="477"/>
      <c r="P36" s="477"/>
    </row>
    <row r="37" spans="1:16" ht="38.25">
      <c r="A37" s="44"/>
      <c r="B37" s="449" t="s">
        <v>342</v>
      </c>
      <c r="C37" s="496">
        <v>75</v>
      </c>
      <c r="D37" s="496">
        <v>100</v>
      </c>
      <c r="E37" s="429">
        <v>45</v>
      </c>
      <c r="F37" s="429">
        <v>60</v>
      </c>
      <c r="G37" s="477"/>
      <c r="H37" s="477"/>
      <c r="I37" s="477"/>
      <c r="J37" s="477"/>
      <c r="K37" s="477"/>
      <c r="L37" s="477"/>
      <c r="M37" s="477"/>
      <c r="N37" s="477"/>
      <c r="O37" s="477"/>
      <c r="P37" s="477"/>
    </row>
    <row r="38" spans="1:16" ht="38.25">
      <c r="A38" s="44"/>
      <c r="B38" s="445" t="s">
        <v>335</v>
      </c>
      <c r="C38" s="429">
        <v>45</v>
      </c>
      <c r="D38" s="429">
        <v>60</v>
      </c>
      <c r="E38" s="429">
        <v>45</v>
      </c>
      <c r="F38" s="429">
        <v>60</v>
      </c>
      <c r="G38" s="477"/>
      <c r="H38" s="477"/>
      <c r="I38" s="477"/>
      <c r="J38" s="477"/>
      <c r="K38" s="477"/>
      <c r="L38" s="477"/>
      <c r="M38" s="477"/>
      <c r="N38" s="477"/>
      <c r="O38" s="477"/>
      <c r="P38" s="477"/>
    </row>
    <row r="39" spans="1:16" ht="45" customHeight="1">
      <c r="A39" s="44"/>
      <c r="B39" s="446" t="s">
        <v>426</v>
      </c>
      <c r="C39" s="496">
        <v>8.8</v>
      </c>
      <c r="D39" s="496">
        <v>11</v>
      </c>
      <c r="E39" s="429">
        <v>7</v>
      </c>
      <c r="F39" s="429">
        <v>9</v>
      </c>
      <c r="G39" s="477"/>
      <c r="H39" s="477"/>
      <c r="I39" s="477"/>
      <c r="J39" s="477"/>
      <c r="K39" s="477"/>
      <c r="L39" s="477"/>
      <c r="M39" s="477"/>
      <c r="N39" s="477"/>
      <c r="O39" s="477"/>
      <c r="P39" s="477"/>
    </row>
    <row r="40" spans="1:16" ht="38.25">
      <c r="A40" s="44"/>
      <c r="B40" s="446" t="s">
        <v>427</v>
      </c>
      <c r="C40" s="496">
        <v>9.3</v>
      </c>
      <c r="D40" s="496">
        <v>12</v>
      </c>
      <c r="E40" s="429">
        <v>7</v>
      </c>
      <c r="F40" s="429">
        <v>9</v>
      </c>
      <c r="G40" s="477"/>
      <c r="H40" s="477"/>
      <c r="I40" s="477"/>
      <c r="J40" s="477"/>
      <c r="K40" s="477"/>
      <c r="L40" s="477"/>
      <c r="M40" s="477"/>
      <c r="N40" s="477"/>
      <c r="O40" s="477"/>
      <c r="P40" s="477"/>
    </row>
    <row r="41" spans="1:16" ht="38.25">
      <c r="A41" s="44"/>
      <c r="B41" s="446" t="s">
        <v>333</v>
      </c>
      <c r="C41" s="496">
        <v>7</v>
      </c>
      <c r="D41" s="496">
        <v>9</v>
      </c>
      <c r="E41" s="429">
        <v>7</v>
      </c>
      <c r="F41" s="429">
        <v>9</v>
      </c>
      <c r="G41" s="477"/>
      <c r="H41" s="477"/>
      <c r="I41" s="477"/>
      <c r="J41" s="477"/>
      <c r="K41" s="477"/>
      <c r="L41" s="477"/>
      <c r="M41" s="477"/>
      <c r="N41" s="477"/>
      <c r="O41" s="477"/>
      <c r="P41" s="477"/>
    </row>
    <row r="42" spans="1:16" ht="45" customHeight="1">
      <c r="A42" s="44"/>
      <c r="B42" s="445" t="s">
        <v>429</v>
      </c>
      <c r="C42" s="496">
        <v>8</v>
      </c>
      <c r="D42" s="496">
        <v>11</v>
      </c>
      <c r="E42" s="429">
        <v>7</v>
      </c>
      <c r="F42" s="429">
        <v>9</v>
      </c>
      <c r="G42" s="477"/>
      <c r="H42" s="477"/>
      <c r="I42" s="477"/>
      <c r="J42" s="477"/>
      <c r="K42" s="477"/>
      <c r="L42" s="477"/>
      <c r="M42" s="477"/>
      <c r="N42" s="477"/>
      <c r="O42" s="477"/>
      <c r="P42" s="477"/>
    </row>
    <row r="43" spans="1:16" ht="38.25">
      <c r="A43" s="44"/>
      <c r="B43" s="445" t="s">
        <v>334</v>
      </c>
      <c r="C43" s="496">
        <v>7</v>
      </c>
      <c r="D43" s="496">
        <v>9</v>
      </c>
      <c r="E43" s="496">
        <v>7</v>
      </c>
      <c r="F43" s="496">
        <v>9</v>
      </c>
      <c r="G43" s="477"/>
      <c r="H43" s="477"/>
      <c r="I43" s="477"/>
      <c r="J43" s="477"/>
      <c r="K43" s="477"/>
      <c r="L43" s="477"/>
      <c r="M43" s="477"/>
      <c r="N43" s="477"/>
      <c r="O43" s="477"/>
      <c r="P43" s="477"/>
    </row>
    <row r="44" spans="1:16" ht="38.25">
      <c r="A44" s="44"/>
      <c r="B44" s="445" t="s">
        <v>20</v>
      </c>
      <c r="C44" s="496">
        <v>8</v>
      </c>
      <c r="D44" s="496">
        <v>9</v>
      </c>
      <c r="E44" s="429">
        <v>8</v>
      </c>
      <c r="F44" s="429">
        <v>9</v>
      </c>
      <c r="G44" s="477"/>
      <c r="H44" s="477"/>
      <c r="I44" s="477"/>
      <c r="J44" s="477"/>
      <c r="K44" s="477"/>
      <c r="L44" s="477"/>
      <c r="M44" s="477"/>
      <c r="N44" s="477"/>
      <c r="O44" s="477"/>
      <c r="P44" s="477"/>
    </row>
    <row r="45" spans="1:16" ht="38.25">
      <c r="A45" s="44"/>
      <c r="B45" s="445" t="s">
        <v>13</v>
      </c>
      <c r="C45" s="496">
        <v>4.5</v>
      </c>
      <c r="D45" s="496">
        <v>5.5</v>
      </c>
      <c r="E45" s="496">
        <v>4.5</v>
      </c>
      <c r="F45" s="496">
        <v>5.5</v>
      </c>
      <c r="G45" s="477"/>
      <c r="H45" s="477"/>
      <c r="I45" s="477"/>
      <c r="J45" s="477"/>
      <c r="K45" s="477"/>
      <c r="L45" s="477"/>
      <c r="M45" s="477"/>
      <c r="N45" s="477"/>
      <c r="O45" s="477"/>
      <c r="P45" s="477"/>
    </row>
    <row r="46" spans="1:16" ht="38.25">
      <c r="A46" s="44"/>
      <c r="B46" s="445" t="s">
        <v>43</v>
      </c>
      <c r="C46" s="496">
        <v>3</v>
      </c>
      <c r="D46" s="496">
        <v>5</v>
      </c>
      <c r="E46" s="429">
        <v>3</v>
      </c>
      <c r="F46" s="429">
        <v>5</v>
      </c>
      <c r="G46" s="477"/>
      <c r="H46" s="477"/>
      <c r="I46" s="477"/>
      <c r="J46" s="477"/>
      <c r="K46" s="477"/>
      <c r="L46" s="477"/>
      <c r="M46" s="477"/>
      <c r="N46" s="477"/>
      <c r="O46" s="477"/>
      <c r="P46" s="477"/>
    </row>
    <row r="47" spans="1:16" ht="38.25">
      <c r="A47" s="10" t="s">
        <v>143</v>
      </c>
      <c r="B47" s="196" t="s">
        <v>383</v>
      </c>
      <c r="C47" s="491"/>
      <c r="D47" s="491"/>
      <c r="E47" s="476">
        <v>165</v>
      </c>
      <c r="F47" s="476">
        <v>200</v>
      </c>
      <c r="G47" s="477">
        <v>7.63</v>
      </c>
      <c r="H47" s="477">
        <v>9.19</v>
      </c>
      <c r="I47" s="477">
        <v>8.39</v>
      </c>
      <c r="J47" s="477">
        <v>9.63</v>
      </c>
      <c r="K47" s="477">
        <v>7.91</v>
      </c>
      <c r="L47" s="477">
        <v>9.58</v>
      </c>
      <c r="M47" s="477">
        <v>145</v>
      </c>
      <c r="N47" s="477">
        <v>170</v>
      </c>
      <c r="O47" s="477">
        <v>25.52</v>
      </c>
      <c r="P47" s="477">
        <v>30.94</v>
      </c>
    </row>
    <row r="48" spans="1:16" ht="38.25">
      <c r="A48" s="44"/>
      <c r="B48" s="194" t="s">
        <v>429</v>
      </c>
      <c r="C48" s="496">
        <v>8</v>
      </c>
      <c r="D48" s="496">
        <v>10</v>
      </c>
      <c r="E48" s="496">
        <v>7</v>
      </c>
      <c r="F48" s="496">
        <v>8</v>
      </c>
      <c r="G48" s="477"/>
      <c r="H48" s="477"/>
      <c r="I48" s="477"/>
      <c r="J48" s="477"/>
      <c r="K48" s="477"/>
      <c r="L48" s="477"/>
      <c r="M48" s="477"/>
      <c r="N48" s="477"/>
      <c r="O48" s="477"/>
      <c r="P48" s="477"/>
    </row>
    <row r="49" spans="1:16" ht="38.25">
      <c r="A49" s="44"/>
      <c r="B49" s="194" t="s">
        <v>334</v>
      </c>
      <c r="C49" s="496">
        <v>7</v>
      </c>
      <c r="D49" s="496">
        <v>8</v>
      </c>
      <c r="E49" s="496">
        <v>7</v>
      </c>
      <c r="F49" s="496">
        <v>8</v>
      </c>
      <c r="G49" s="477"/>
      <c r="H49" s="477"/>
      <c r="I49" s="477"/>
      <c r="J49" s="477"/>
      <c r="K49" s="477"/>
      <c r="L49" s="477"/>
      <c r="M49" s="477"/>
      <c r="N49" s="477"/>
      <c r="O49" s="477"/>
      <c r="P49" s="477"/>
    </row>
    <row r="50" spans="1:16" ht="39" customHeight="1">
      <c r="A50" s="10"/>
      <c r="B50" s="194" t="s">
        <v>94</v>
      </c>
      <c r="C50" s="496">
        <v>5</v>
      </c>
      <c r="D50" s="496">
        <v>5.5</v>
      </c>
      <c r="E50" s="496">
        <v>5</v>
      </c>
      <c r="F50" s="496">
        <v>5.5</v>
      </c>
      <c r="G50" s="477"/>
      <c r="H50" s="477"/>
      <c r="I50" s="477"/>
      <c r="J50" s="477"/>
      <c r="K50" s="477"/>
      <c r="L50" s="477"/>
      <c r="M50" s="477"/>
      <c r="N50" s="477"/>
      <c r="O50" s="477"/>
      <c r="P50" s="477"/>
    </row>
    <row r="51" spans="1:16" ht="37.5" customHeight="1">
      <c r="A51" s="10"/>
      <c r="B51" s="195" t="s">
        <v>426</v>
      </c>
      <c r="C51" s="496">
        <v>8.8</v>
      </c>
      <c r="D51" s="496">
        <v>11</v>
      </c>
      <c r="E51" s="429">
        <v>7</v>
      </c>
      <c r="F51" s="429">
        <v>9</v>
      </c>
      <c r="G51" s="477"/>
      <c r="H51" s="477"/>
      <c r="I51" s="477"/>
      <c r="J51" s="477"/>
      <c r="K51" s="477"/>
      <c r="L51" s="477"/>
      <c r="M51" s="477"/>
      <c r="N51" s="477"/>
      <c r="O51" s="477"/>
      <c r="P51" s="477"/>
    </row>
    <row r="52" spans="1:16" ht="38.25">
      <c r="A52" s="10"/>
      <c r="B52" s="195" t="s">
        <v>427</v>
      </c>
      <c r="C52" s="496">
        <v>9.3</v>
      </c>
      <c r="D52" s="496">
        <v>12</v>
      </c>
      <c r="E52" s="429">
        <v>7</v>
      </c>
      <c r="F52" s="429">
        <v>9</v>
      </c>
      <c r="G52" s="477"/>
      <c r="H52" s="477"/>
      <c r="I52" s="477"/>
      <c r="J52" s="477"/>
      <c r="K52" s="477"/>
      <c r="L52" s="477"/>
      <c r="M52" s="477"/>
      <c r="N52" s="477"/>
      <c r="O52" s="477"/>
      <c r="P52" s="477"/>
    </row>
    <row r="53" spans="1:16" ht="38.25">
      <c r="A53" s="10"/>
      <c r="B53" s="195" t="s">
        <v>333</v>
      </c>
      <c r="C53" s="496">
        <v>7</v>
      </c>
      <c r="D53" s="496">
        <v>9</v>
      </c>
      <c r="E53" s="429">
        <v>7</v>
      </c>
      <c r="F53" s="429">
        <v>9</v>
      </c>
      <c r="G53" s="477"/>
      <c r="H53" s="477"/>
      <c r="I53" s="477"/>
      <c r="J53" s="477"/>
      <c r="K53" s="477"/>
      <c r="L53" s="477"/>
      <c r="M53" s="477"/>
      <c r="N53" s="477"/>
      <c r="O53" s="477"/>
      <c r="P53" s="477"/>
    </row>
    <row r="54" spans="1:16" ht="39.75" customHeight="1">
      <c r="A54" s="44"/>
      <c r="B54" s="194" t="s">
        <v>55</v>
      </c>
      <c r="C54" s="496">
        <v>36</v>
      </c>
      <c r="D54" s="496">
        <v>42</v>
      </c>
      <c r="E54" s="496">
        <v>31</v>
      </c>
      <c r="F54" s="496">
        <v>37</v>
      </c>
      <c r="G54" s="477"/>
      <c r="H54" s="477"/>
      <c r="I54" s="477"/>
      <c r="J54" s="477"/>
      <c r="K54" s="477"/>
      <c r="L54" s="477"/>
      <c r="M54" s="477"/>
      <c r="N54" s="477"/>
      <c r="O54" s="477"/>
      <c r="P54" s="477"/>
    </row>
    <row r="55" spans="1:16" ht="38.25">
      <c r="A55" s="44"/>
      <c r="B55" s="190" t="s">
        <v>92</v>
      </c>
      <c r="C55" s="496">
        <v>210</v>
      </c>
      <c r="D55" s="496">
        <v>255</v>
      </c>
      <c r="E55" s="496">
        <v>168</v>
      </c>
      <c r="F55" s="496">
        <v>204</v>
      </c>
      <c r="G55" s="477"/>
      <c r="H55" s="477"/>
      <c r="I55" s="477"/>
      <c r="J55" s="477"/>
      <c r="K55" s="477"/>
      <c r="L55" s="477"/>
      <c r="M55" s="477"/>
      <c r="N55" s="477"/>
      <c r="O55" s="477"/>
      <c r="P55" s="477"/>
    </row>
    <row r="56" spans="1:16" ht="38.25">
      <c r="A56" s="44"/>
      <c r="B56" s="194" t="s">
        <v>422</v>
      </c>
      <c r="C56" s="496">
        <v>176</v>
      </c>
      <c r="D56" s="496">
        <v>214</v>
      </c>
      <c r="E56" s="496">
        <v>168</v>
      </c>
      <c r="F56" s="496">
        <v>204</v>
      </c>
      <c r="G56" s="477"/>
      <c r="H56" s="477"/>
      <c r="I56" s="477"/>
      <c r="J56" s="477"/>
      <c r="K56" s="477"/>
      <c r="L56" s="477"/>
      <c r="M56" s="477"/>
      <c r="N56" s="477"/>
      <c r="O56" s="477"/>
      <c r="P56" s="477"/>
    </row>
    <row r="57" spans="1:16" ht="38.25">
      <c r="A57" s="44"/>
      <c r="B57" s="194" t="s">
        <v>21</v>
      </c>
      <c r="C57" s="496">
        <v>6</v>
      </c>
      <c r="D57" s="496">
        <v>7</v>
      </c>
      <c r="E57" s="496">
        <v>6</v>
      </c>
      <c r="F57" s="496">
        <v>7</v>
      </c>
      <c r="G57" s="477"/>
      <c r="H57" s="477"/>
      <c r="I57" s="477"/>
      <c r="J57" s="477"/>
      <c r="K57" s="477"/>
      <c r="L57" s="477"/>
      <c r="M57" s="477"/>
      <c r="N57" s="477"/>
      <c r="O57" s="477"/>
      <c r="P57" s="477"/>
    </row>
    <row r="58" spans="1:16" ht="38.25">
      <c r="A58" s="44"/>
      <c r="B58" s="194" t="s">
        <v>327</v>
      </c>
      <c r="C58" s="496">
        <v>0.8</v>
      </c>
      <c r="D58" s="496">
        <v>1</v>
      </c>
      <c r="E58" s="496">
        <v>0.6</v>
      </c>
      <c r="F58" s="496">
        <v>0.8</v>
      </c>
      <c r="G58" s="477"/>
      <c r="H58" s="477"/>
      <c r="I58" s="477"/>
      <c r="J58" s="477"/>
      <c r="K58" s="477"/>
      <c r="L58" s="477"/>
      <c r="M58" s="477"/>
      <c r="N58" s="477"/>
      <c r="O58" s="477"/>
      <c r="P58" s="477"/>
    </row>
    <row r="59" spans="1:16" ht="38.25">
      <c r="A59" s="187" t="s">
        <v>144</v>
      </c>
      <c r="B59" s="32" t="s">
        <v>381</v>
      </c>
      <c r="C59" s="491"/>
      <c r="D59" s="491"/>
      <c r="E59" s="476">
        <v>150</v>
      </c>
      <c r="F59" s="476">
        <v>200</v>
      </c>
      <c r="G59" s="434">
        <v>0.28</v>
      </c>
      <c r="H59" s="434">
        <v>0.32</v>
      </c>
      <c r="I59" s="434">
        <v>0</v>
      </c>
      <c r="J59" s="434">
        <v>0</v>
      </c>
      <c r="K59" s="434">
        <v>16.92</v>
      </c>
      <c r="L59" s="434">
        <v>21.06</v>
      </c>
      <c r="M59" s="434">
        <v>69</v>
      </c>
      <c r="N59" s="434">
        <v>86</v>
      </c>
      <c r="O59" s="434">
        <v>0.36</v>
      </c>
      <c r="P59" s="434">
        <v>0.42</v>
      </c>
    </row>
    <row r="60" spans="1:16" ht="38.25">
      <c r="A60" s="10"/>
      <c r="B60" s="16" t="s">
        <v>58</v>
      </c>
      <c r="C60" s="496">
        <v>12</v>
      </c>
      <c r="D60" s="496">
        <v>14</v>
      </c>
      <c r="E60" s="496">
        <v>12</v>
      </c>
      <c r="F60" s="496">
        <v>14</v>
      </c>
      <c r="G60" s="434"/>
      <c r="H60" s="434"/>
      <c r="I60" s="434"/>
      <c r="J60" s="434"/>
      <c r="K60" s="434"/>
      <c r="L60" s="434"/>
      <c r="M60" s="434"/>
      <c r="N60" s="434"/>
      <c r="O60" s="434"/>
      <c r="P60" s="434"/>
    </row>
    <row r="61" spans="1:16" ht="38.25">
      <c r="A61" s="44"/>
      <c r="B61" s="16" t="s">
        <v>24</v>
      </c>
      <c r="C61" s="496">
        <v>10</v>
      </c>
      <c r="D61" s="496">
        <v>13</v>
      </c>
      <c r="E61" s="496">
        <v>10</v>
      </c>
      <c r="F61" s="496">
        <v>13</v>
      </c>
      <c r="G61" s="434"/>
      <c r="H61" s="434"/>
      <c r="I61" s="434"/>
      <c r="J61" s="434"/>
      <c r="K61" s="434"/>
      <c r="L61" s="434"/>
      <c r="M61" s="434"/>
      <c r="N61" s="434"/>
      <c r="O61" s="434"/>
      <c r="P61" s="434"/>
    </row>
    <row r="62" spans="1:16" ht="38.25">
      <c r="A62" s="187" t="s">
        <v>149</v>
      </c>
      <c r="B62" s="11" t="s">
        <v>32</v>
      </c>
      <c r="C62" s="491">
        <v>40</v>
      </c>
      <c r="D62" s="491">
        <v>50</v>
      </c>
      <c r="E62" s="476">
        <v>40</v>
      </c>
      <c r="F62" s="476">
        <v>50</v>
      </c>
      <c r="G62" s="492">
        <v>1.64</v>
      </c>
      <c r="H62" s="492">
        <v>2.3</v>
      </c>
      <c r="I62" s="492">
        <v>0.48</v>
      </c>
      <c r="J62" s="492">
        <v>0.6</v>
      </c>
      <c r="K62" s="492">
        <v>13.36</v>
      </c>
      <c r="L62" s="492">
        <v>16.7</v>
      </c>
      <c r="M62" s="492">
        <f>G62*4+I62*9+K62*4</f>
        <v>64.32</v>
      </c>
      <c r="N62" s="492">
        <f>H62*4+J62*9+L62*4</f>
        <v>81.39999999999999</v>
      </c>
      <c r="O62" s="492">
        <v>0</v>
      </c>
      <c r="P62" s="492">
        <v>0</v>
      </c>
    </row>
    <row r="63" spans="1:16" ht="38.25">
      <c r="A63" s="10"/>
      <c r="B63" s="11" t="s">
        <v>25</v>
      </c>
      <c r="C63" s="491"/>
      <c r="D63" s="491"/>
      <c r="E63" s="479">
        <f aca="true" t="shared" si="2" ref="E63:P63">E23+E32+E47+E59+E62</f>
        <v>535</v>
      </c>
      <c r="F63" s="479">
        <f t="shared" si="2"/>
        <v>695</v>
      </c>
      <c r="G63" s="479">
        <f t="shared" si="2"/>
        <v>14.72</v>
      </c>
      <c r="H63" s="479">
        <f t="shared" si="2"/>
        <v>18.68</v>
      </c>
      <c r="I63" s="479">
        <f t="shared" si="2"/>
        <v>16.32</v>
      </c>
      <c r="J63" s="479">
        <f t="shared" si="2"/>
        <v>19.580000000000002</v>
      </c>
      <c r="K63" s="479">
        <f t="shared" si="2"/>
        <v>51.900000000000006</v>
      </c>
      <c r="L63" s="479">
        <f t="shared" si="2"/>
        <v>66.81</v>
      </c>
      <c r="M63" s="479">
        <f t="shared" si="2"/>
        <v>421.16</v>
      </c>
      <c r="N63" s="479">
        <f t="shared" si="2"/>
        <v>526.92</v>
      </c>
      <c r="O63" s="479">
        <f t="shared" si="2"/>
        <v>35.33</v>
      </c>
      <c r="P63" s="479">
        <f t="shared" si="2"/>
        <v>44.620000000000005</v>
      </c>
    </row>
    <row r="64" spans="1:16" ht="38.25">
      <c r="A64" s="44"/>
      <c r="B64" s="104" t="s">
        <v>26</v>
      </c>
      <c r="C64" s="347"/>
      <c r="D64" s="347"/>
      <c r="E64" s="496"/>
      <c r="F64" s="347"/>
      <c r="G64" s="434"/>
      <c r="H64" s="434"/>
      <c r="I64" s="434"/>
      <c r="J64" s="434"/>
      <c r="K64" s="434"/>
      <c r="L64" s="434"/>
      <c r="M64" s="434"/>
      <c r="N64" s="434"/>
      <c r="O64" s="434"/>
      <c r="P64" s="434"/>
    </row>
    <row r="65" spans="1:16" ht="38.25">
      <c r="A65" s="10" t="s">
        <v>145</v>
      </c>
      <c r="B65" s="213" t="s">
        <v>85</v>
      </c>
      <c r="C65" s="220"/>
      <c r="D65" s="220"/>
      <c r="E65" s="455">
        <v>80</v>
      </c>
      <c r="F65" s="455">
        <v>100</v>
      </c>
      <c r="G65" s="458">
        <v>1.34</v>
      </c>
      <c r="H65" s="458">
        <v>1.68</v>
      </c>
      <c r="I65" s="458">
        <v>4.18</v>
      </c>
      <c r="J65" s="458">
        <v>5.23</v>
      </c>
      <c r="K65" s="458">
        <v>7.27</v>
      </c>
      <c r="L65" s="458">
        <v>9.09</v>
      </c>
      <c r="M65" s="458">
        <v>73</v>
      </c>
      <c r="N65" s="458">
        <v>91.25</v>
      </c>
      <c r="O65" s="458">
        <v>13.57</v>
      </c>
      <c r="P65" s="458">
        <v>16.96</v>
      </c>
    </row>
    <row r="66" spans="1:16" s="435" customFormat="1" ht="38.25">
      <c r="A66" s="438"/>
      <c r="B66" s="442" t="s">
        <v>92</v>
      </c>
      <c r="C66" s="496">
        <v>20</v>
      </c>
      <c r="D66" s="496">
        <v>25</v>
      </c>
      <c r="E66" s="496">
        <v>16</v>
      </c>
      <c r="F66" s="496">
        <v>20</v>
      </c>
      <c r="G66" s="458"/>
      <c r="H66" s="458"/>
      <c r="I66" s="458"/>
      <c r="J66" s="458"/>
      <c r="K66" s="458"/>
      <c r="L66" s="458"/>
      <c r="M66" s="458"/>
      <c r="N66" s="458"/>
      <c r="O66" s="458"/>
      <c r="P66" s="458"/>
    </row>
    <row r="67" spans="1:16" s="435" customFormat="1" ht="38.25">
      <c r="A67" s="438"/>
      <c r="B67" s="445" t="s">
        <v>422</v>
      </c>
      <c r="C67" s="496">
        <v>17</v>
      </c>
      <c r="D67" s="496">
        <v>20</v>
      </c>
      <c r="E67" s="496">
        <v>16</v>
      </c>
      <c r="F67" s="496">
        <v>20</v>
      </c>
      <c r="G67" s="458"/>
      <c r="H67" s="458"/>
      <c r="I67" s="458"/>
      <c r="J67" s="458"/>
      <c r="K67" s="458"/>
      <c r="L67" s="458"/>
      <c r="M67" s="458"/>
      <c r="N67" s="458"/>
      <c r="O67" s="458"/>
      <c r="P67" s="458"/>
    </row>
    <row r="68" spans="1:16" ht="38.25">
      <c r="A68" s="10"/>
      <c r="B68" s="215" t="s">
        <v>350</v>
      </c>
      <c r="C68" s="465">
        <v>6</v>
      </c>
      <c r="D68" s="465">
        <v>8</v>
      </c>
      <c r="E68" s="457">
        <v>4</v>
      </c>
      <c r="F68" s="457">
        <v>5</v>
      </c>
      <c r="G68" s="458"/>
      <c r="H68" s="458"/>
      <c r="I68" s="458"/>
      <c r="J68" s="458"/>
      <c r="K68" s="458"/>
      <c r="L68" s="458"/>
      <c r="M68" s="458"/>
      <c r="N68" s="458"/>
      <c r="O68" s="458"/>
      <c r="P68" s="458"/>
    </row>
    <row r="69" spans="1:16" ht="38.25">
      <c r="A69" s="10"/>
      <c r="B69" s="217" t="s">
        <v>97</v>
      </c>
      <c r="C69" s="465">
        <v>38</v>
      </c>
      <c r="D69" s="465">
        <v>48</v>
      </c>
      <c r="E69" s="457">
        <v>29</v>
      </c>
      <c r="F69" s="457">
        <v>36</v>
      </c>
      <c r="G69" s="458"/>
      <c r="H69" s="458"/>
      <c r="I69" s="458"/>
      <c r="J69" s="458"/>
      <c r="K69" s="458"/>
      <c r="L69" s="458"/>
      <c r="M69" s="458"/>
      <c r="N69" s="458"/>
      <c r="O69" s="458"/>
      <c r="P69" s="458"/>
    </row>
    <row r="70" spans="1:16" ht="38.25">
      <c r="A70" s="10"/>
      <c r="B70" s="217" t="s">
        <v>340</v>
      </c>
      <c r="C70" s="465">
        <v>41</v>
      </c>
      <c r="D70" s="465">
        <v>51</v>
      </c>
      <c r="E70" s="457">
        <v>29</v>
      </c>
      <c r="F70" s="457">
        <v>36</v>
      </c>
      <c r="G70" s="458"/>
      <c r="H70" s="458"/>
      <c r="I70" s="458"/>
      <c r="J70" s="458"/>
      <c r="K70" s="458"/>
      <c r="L70" s="458"/>
      <c r="M70" s="458"/>
      <c r="N70" s="458"/>
      <c r="O70" s="458"/>
      <c r="P70" s="458"/>
    </row>
    <row r="71" spans="1:16" ht="38.25">
      <c r="A71" s="10"/>
      <c r="B71" s="217" t="s">
        <v>341</v>
      </c>
      <c r="C71" s="465">
        <v>45</v>
      </c>
      <c r="D71" s="465">
        <v>56</v>
      </c>
      <c r="E71" s="457">
        <v>29</v>
      </c>
      <c r="F71" s="457">
        <v>36</v>
      </c>
      <c r="G71" s="458"/>
      <c r="H71" s="458"/>
      <c r="I71" s="458"/>
      <c r="J71" s="458"/>
      <c r="K71" s="458"/>
      <c r="L71" s="458"/>
      <c r="M71" s="458"/>
      <c r="N71" s="458"/>
      <c r="O71" s="458"/>
      <c r="P71" s="458"/>
    </row>
    <row r="72" spans="1:16" ht="38.25">
      <c r="A72" s="44"/>
      <c r="B72" s="217" t="s">
        <v>342</v>
      </c>
      <c r="C72" s="465">
        <v>48</v>
      </c>
      <c r="D72" s="465">
        <v>60</v>
      </c>
      <c r="E72" s="457">
        <v>29</v>
      </c>
      <c r="F72" s="457">
        <v>36</v>
      </c>
      <c r="G72" s="458"/>
      <c r="H72" s="458"/>
      <c r="I72" s="458"/>
      <c r="J72" s="458"/>
      <c r="K72" s="458"/>
      <c r="L72" s="458"/>
      <c r="M72" s="458"/>
      <c r="N72" s="458"/>
      <c r="O72" s="458"/>
      <c r="P72" s="458"/>
    </row>
    <row r="73" spans="1:16" ht="38.25">
      <c r="A73" s="44"/>
      <c r="B73" s="214" t="s">
        <v>335</v>
      </c>
      <c r="C73" s="465">
        <v>29</v>
      </c>
      <c r="D73" s="465">
        <v>36</v>
      </c>
      <c r="E73" s="457">
        <v>29</v>
      </c>
      <c r="F73" s="457">
        <v>36</v>
      </c>
      <c r="G73" s="458"/>
      <c r="H73" s="458"/>
      <c r="I73" s="458"/>
      <c r="J73" s="458"/>
      <c r="K73" s="458"/>
      <c r="L73" s="458"/>
      <c r="M73" s="458"/>
      <c r="N73" s="458"/>
      <c r="O73" s="458"/>
      <c r="P73" s="458"/>
    </row>
    <row r="74" spans="1:16" ht="38.25">
      <c r="A74" s="44"/>
      <c r="B74" s="214" t="s">
        <v>429</v>
      </c>
      <c r="C74" s="465">
        <v>6</v>
      </c>
      <c r="D74" s="465">
        <v>7</v>
      </c>
      <c r="E74" s="457">
        <v>5</v>
      </c>
      <c r="F74" s="457">
        <v>6</v>
      </c>
      <c r="G74" s="458"/>
      <c r="H74" s="458"/>
      <c r="I74" s="458"/>
      <c r="J74" s="458"/>
      <c r="K74" s="458"/>
      <c r="L74" s="458"/>
      <c r="M74" s="458"/>
      <c r="N74" s="458"/>
      <c r="O74" s="458"/>
      <c r="P74" s="458"/>
    </row>
    <row r="75" spans="1:16" ht="38.25">
      <c r="A75" s="44"/>
      <c r="B75" s="214" t="s">
        <v>334</v>
      </c>
      <c r="C75" s="465">
        <v>5</v>
      </c>
      <c r="D75" s="465">
        <v>6</v>
      </c>
      <c r="E75" s="457">
        <v>5</v>
      </c>
      <c r="F75" s="457">
        <v>6</v>
      </c>
      <c r="G75" s="458"/>
      <c r="H75" s="458"/>
      <c r="I75" s="458"/>
      <c r="J75" s="458"/>
      <c r="K75" s="458"/>
      <c r="L75" s="458"/>
      <c r="M75" s="458"/>
      <c r="N75" s="458"/>
      <c r="O75" s="458"/>
      <c r="P75" s="458"/>
    </row>
    <row r="76" spans="1:16" ht="43.5" customHeight="1">
      <c r="A76" s="44"/>
      <c r="B76" s="215" t="s">
        <v>426</v>
      </c>
      <c r="C76" s="465">
        <v>10</v>
      </c>
      <c r="D76" s="465">
        <v>13</v>
      </c>
      <c r="E76" s="457">
        <v>8</v>
      </c>
      <c r="F76" s="457">
        <v>10</v>
      </c>
      <c r="G76" s="458"/>
      <c r="H76" s="458"/>
      <c r="I76" s="458"/>
      <c r="J76" s="458"/>
      <c r="K76" s="458"/>
      <c r="L76" s="458"/>
      <c r="M76" s="458"/>
      <c r="N76" s="458"/>
      <c r="O76" s="458"/>
      <c r="P76" s="458"/>
    </row>
    <row r="77" spans="1:16" ht="38.25">
      <c r="A77" s="44"/>
      <c r="B77" s="215" t="s">
        <v>427</v>
      </c>
      <c r="C77" s="465">
        <v>11</v>
      </c>
      <c r="D77" s="465">
        <v>14</v>
      </c>
      <c r="E77" s="457">
        <v>10</v>
      </c>
      <c r="F77" s="457">
        <v>13</v>
      </c>
      <c r="G77" s="458"/>
      <c r="H77" s="458"/>
      <c r="I77" s="458"/>
      <c r="J77" s="458"/>
      <c r="K77" s="458"/>
      <c r="L77" s="458"/>
      <c r="M77" s="458"/>
      <c r="N77" s="458"/>
      <c r="O77" s="458"/>
      <c r="P77" s="458"/>
    </row>
    <row r="78" spans="1:16" ht="38.25">
      <c r="A78" s="44"/>
      <c r="B78" s="215" t="s">
        <v>333</v>
      </c>
      <c r="C78" s="457">
        <v>10</v>
      </c>
      <c r="D78" s="457">
        <v>13</v>
      </c>
      <c r="E78" s="457">
        <v>10</v>
      </c>
      <c r="F78" s="457">
        <v>13</v>
      </c>
      <c r="G78" s="458"/>
      <c r="H78" s="458"/>
      <c r="I78" s="458"/>
      <c r="J78" s="458"/>
      <c r="K78" s="458"/>
      <c r="L78" s="458"/>
      <c r="M78" s="458"/>
      <c r="N78" s="458"/>
      <c r="O78" s="458"/>
      <c r="P78" s="458"/>
    </row>
    <row r="79" spans="1:16" ht="38.25">
      <c r="A79" s="44"/>
      <c r="B79" s="221" t="s">
        <v>473</v>
      </c>
      <c r="C79" s="465">
        <v>14</v>
      </c>
      <c r="D79" s="465">
        <v>18</v>
      </c>
      <c r="E79" s="457">
        <v>9</v>
      </c>
      <c r="F79" s="457">
        <v>10</v>
      </c>
      <c r="G79" s="458"/>
      <c r="H79" s="458"/>
      <c r="I79" s="458"/>
      <c r="J79" s="458"/>
      <c r="K79" s="458"/>
      <c r="L79" s="458"/>
      <c r="M79" s="458"/>
      <c r="N79" s="458"/>
      <c r="O79" s="458"/>
      <c r="P79" s="458"/>
    </row>
    <row r="80" spans="1:16" ht="38.25">
      <c r="A80" s="44"/>
      <c r="B80" s="221" t="s">
        <v>474</v>
      </c>
      <c r="C80" s="465">
        <v>15</v>
      </c>
      <c r="D80" s="465">
        <v>19</v>
      </c>
      <c r="E80" s="457">
        <v>9</v>
      </c>
      <c r="F80" s="457">
        <v>10</v>
      </c>
      <c r="G80" s="458"/>
      <c r="H80" s="458"/>
      <c r="I80" s="458"/>
      <c r="J80" s="458"/>
      <c r="K80" s="458"/>
      <c r="L80" s="458"/>
      <c r="M80" s="458"/>
      <c r="N80" s="458"/>
      <c r="O80" s="458"/>
      <c r="P80" s="458"/>
    </row>
    <row r="81" spans="1:16" ht="38.25">
      <c r="A81" s="44"/>
      <c r="B81" s="219" t="s">
        <v>337</v>
      </c>
      <c r="C81" s="465">
        <v>9</v>
      </c>
      <c r="D81" s="465">
        <v>10</v>
      </c>
      <c r="E81" s="457">
        <v>9</v>
      </c>
      <c r="F81" s="457">
        <v>10</v>
      </c>
      <c r="G81" s="458"/>
      <c r="H81" s="458"/>
      <c r="I81" s="458"/>
      <c r="J81" s="458"/>
      <c r="K81" s="458"/>
      <c r="L81" s="458"/>
      <c r="M81" s="458"/>
      <c r="N81" s="458"/>
      <c r="O81" s="458"/>
      <c r="P81" s="458"/>
    </row>
    <row r="82" spans="1:16" ht="45.75" customHeight="1">
      <c r="A82" s="26"/>
      <c r="B82" s="218" t="s">
        <v>355</v>
      </c>
      <c r="C82" s="465">
        <v>15</v>
      </c>
      <c r="D82" s="465">
        <v>18</v>
      </c>
      <c r="E82" s="457">
        <v>8</v>
      </c>
      <c r="F82" s="457">
        <v>10</v>
      </c>
      <c r="G82" s="458"/>
      <c r="H82" s="458"/>
      <c r="I82" s="458"/>
      <c r="J82" s="458"/>
      <c r="K82" s="458"/>
      <c r="L82" s="458"/>
      <c r="M82" s="458"/>
      <c r="N82" s="458"/>
      <c r="O82" s="458"/>
      <c r="P82" s="458"/>
    </row>
    <row r="83" spans="1:16" ht="39" customHeight="1">
      <c r="A83" s="44"/>
      <c r="B83" s="219" t="s">
        <v>94</v>
      </c>
      <c r="C83" s="465">
        <v>4</v>
      </c>
      <c r="D83" s="465">
        <v>5</v>
      </c>
      <c r="E83" s="457">
        <v>4</v>
      </c>
      <c r="F83" s="457">
        <v>5</v>
      </c>
      <c r="G83" s="458"/>
      <c r="H83" s="458"/>
      <c r="I83" s="458"/>
      <c r="J83" s="458"/>
      <c r="K83" s="458"/>
      <c r="L83" s="458"/>
      <c r="M83" s="458"/>
      <c r="N83" s="458"/>
      <c r="O83" s="458"/>
      <c r="P83" s="458"/>
    </row>
    <row r="84" spans="1:16" s="435" customFormat="1" ht="39" customHeight="1">
      <c r="A84" s="438" t="s">
        <v>515</v>
      </c>
      <c r="B84" s="204" t="s">
        <v>514</v>
      </c>
      <c r="C84" s="205"/>
      <c r="D84" s="205"/>
      <c r="E84" s="494">
        <v>75</v>
      </c>
      <c r="F84" s="494">
        <v>105</v>
      </c>
      <c r="G84" s="434">
        <v>7.66</v>
      </c>
      <c r="H84" s="434">
        <v>10.64</v>
      </c>
      <c r="I84" s="434">
        <v>9.36</v>
      </c>
      <c r="J84" s="434">
        <v>13.29</v>
      </c>
      <c r="K84" s="434">
        <v>1.4</v>
      </c>
      <c r="L84" s="434">
        <v>2.05</v>
      </c>
      <c r="M84" s="434">
        <v>120</v>
      </c>
      <c r="N84" s="434">
        <v>170</v>
      </c>
      <c r="O84" s="434">
        <v>0.26</v>
      </c>
      <c r="P84" s="434">
        <v>0.39</v>
      </c>
    </row>
    <row r="85" spans="1:16" s="435" customFormat="1" ht="39" customHeight="1">
      <c r="A85" s="438"/>
      <c r="B85" s="445" t="s">
        <v>62</v>
      </c>
      <c r="C85" s="496">
        <v>58</v>
      </c>
      <c r="D85" s="496">
        <v>80</v>
      </c>
      <c r="E85" s="347">
        <v>58</v>
      </c>
      <c r="F85" s="347">
        <v>80</v>
      </c>
      <c r="G85" s="434"/>
      <c r="H85" s="434"/>
      <c r="I85" s="434"/>
      <c r="J85" s="434"/>
      <c r="K85" s="434"/>
      <c r="L85" s="434"/>
      <c r="M85" s="434"/>
      <c r="N85" s="434"/>
      <c r="O85" s="434"/>
      <c r="P85" s="434"/>
    </row>
    <row r="86" spans="1:16" s="435" customFormat="1" ht="39" customHeight="1">
      <c r="A86" s="358"/>
      <c r="B86" s="104" t="s">
        <v>516</v>
      </c>
      <c r="C86" s="347">
        <v>20</v>
      </c>
      <c r="D86" s="347">
        <v>30</v>
      </c>
      <c r="E86" s="347">
        <v>20</v>
      </c>
      <c r="F86" s="347">
        <v>30</v>
      </c>
      <c r="G86" s="434"/>
      <c r="H86" s="434"/>
      <c r="I86" s="434"/>
      <c r="J86" s="434"/>
      <c r="K86" s="434"/>
      <c r="L86" s="434"/>
      <c r="M86" s="434"/>
      <c r="N86" s="434"/>
      <c r="O86" s="434"/>
      <c r="P86" s="434"/>
    </row>
    <row r="87" spans="1:16" s="435" customFormat="1" ht="39" customHeight="1">
      <c r="A87" s="438"/>
      <c r="B87" s="104" t="s">
        <v>13</v>
      </c>
      <c r="C87" s="347">
        <v>4</v>
      </c>
      <c r="D87" s="347">
        <v>6</v>
      </c>
      <c r="E87" s="347">
        <v>4</v>
      </c>
      <c r="F87" s="347">
        <v>6</v>
      </c>
      <c r="G87" s="434"/>
      <c r="H87" s="434"/>
      <c r="I87" s="434"/>
      <c r="J87" s="434"/>
      <c r="K87" s="434"/>
      <c r="L87" s="434"/>
      <c r="M87" s="434"/>
      <c r="N87" s="434"/>
      <c r="O87" s="434"/>
      <c r="P87" s="434"/>
    </row>
    <row r="88" spans="1:16" ht="38.25">
      <c r="A88" s="10" t="s">
        <v>146</v>
      </c>
      <c r="B88" s="108" t="s">
        <v>98</v>
      </c>
      <c r="C88" s="205"/>
      <c r="D88" s="205"/>
      <c r="E88" s="494">
        <v>60</v>
      </c>
      <c r="F88" s="494">
        <v>60</v>
      </c>
      <c r="G88" s="434">
        <v>5.41</v>
      </c>
      <c r="H88" s="434">
        <v>5.41</v>
      </c>
      <c r="I88" s="434">
        <v>7.7</v>
      </c>
      <c r="J88" s="434">
        <v>7.7</v>
      </c>
      <c r="K88" s="434">
        <v>24.85</v>
      </c>
      <c r="L88" s="434">
        <v>24.85</v>
      </c>
      <c r="M88" s="434">
        <v>200</v>
      </c>
      <c r="N88" s="434">
        <v>200</v>
      </c>
      <c r="O88" s="434">
        <v>0.09</v>
      </c>
      <c r="P88" s="434">
        <v>0.09</v>
      </c>
    </row>
    <row r="89" spans="1:16" ht="38.25">
      <c r="A89" s="10"/>
      <c r="B89" s="26" t="s">
        <v>94</v>
      </c>
      <c r="C89" s="496">
        <v>0.4</v>
      </c>
      <c r="D89" s="496">
        <v>0.4</v>
      </c>
      <c r="E89" s="347">
        <v>0.4</v>
      </c>
      <c r="F89" s="347">
        <v>0.4</v>
      </c>
      <c r="G89" s="434"/>
      <c r="H89" s="434"/>
      <c r="I89" s="434"/>
      <c r="J89" s="434"/>
      <c r="K89" s="434"/>
      <c r="L89" s="434"/>
      <c r="M89" s="434"/>
      <c r="N89" s="434"/>
      <c r="O89" s="434"/>
      <c r="P89" s="434"/>
    </row>
    <row r="90" spans="1:16" ht="38.25">
      <c r="A90" s="44"/>
      <c r="B90" s="104" t="s">
        <v>49</v>
      </c>
      <c r="C90" s="347">
        <v>16</v>
      </c>
      <c r="D90" s="347">
        <v>16</v>
      </c>
      <c r="E90" s="347">
        <v>15</v>
      </c>
      <c r="F90" s="347">
        <v>15</v>
      </c>
      <c r="G90" s="434"/>
      <c r="H90" s="434"/>
      <c r="I90" s="434"/>
      <c r="J90" s="434"/>
      <c r="K90" s="434"/>
      <c r="L90" s="434"/>
      <c r="M90" s="434"/>
      <c r="N90" s="434"/>
      <c r="O90" s="434"/>
      <c r="P90" s="434"/>
    </row>
    <row r="91" spans="1:16" ht="38.25">
      <c r="A91" s="10"/>
      <c r="B91" s="104" t="s">
        <v>24</v>
      </c>
      <c r="C91" s="347">
        <v>7</v>
      </c>
      <c r="D91" s="347">
        <v>7</v>
      </c>
      <c r="E91" s="347">
        <v>7</v>
      </c>
      <c r="F91" s="347">
        <v>7</v>
      </c>
      <c r="G91" s="434"/>
      <c r="H91" s="434"/>
      <c r="I91" s="434"/>
      <c r="J91" s="434"/>
      <c r="K91" s="434"/>
      <c r="L91" s="434"/>
      <c r="M91" s="434"/>
      <c r="N91" s="434"/>
      <c r="O91" s="434"/>
      <c r="P91" s="434"/>
    </row>
    <row r="92" spans="1:16" ht="38.25">
      <c r="A92" s="110"/>
      <c r="B92" s="104" t="s">
        <v>62</v>
      </c>
      <c r="C92" s="347">
        <v>8</v>
      </c>
      <c r="D92" s="347">
        <v>8</v>
      </c>
      <c r="E92" s="347">
        <v>8</v>
      </c>
      <c r="F92" s="347">
        <v>8</v>
      </c>
      <c r="G92" s="434"/>
      <c r="H92" s="434"/>
      <c r="I92" s="434"/>
      <c r="J92" s="434"/>
      <c r="K92" s="434"/>
      <c r="L92" s="434"/>
      <c r="M92" s="434"/>
      <c r="N92" s="434"/>
      <c r="O92" s="434"/>
      <c r="P92" s="434"/>
    </row>
    <row r="93" spans="1:16" ht="38.25">
      <c r="A93" s="110"/>
      <c r="B93" s="104" t="s">
        <v>83</v>
      </c>
      <c r="C93" s="347">
        <v>14</v>
      </c>
      <c r="D93" s="347">
        <v>14</v>
      </c>
      <c r="E93" s="347">
        <v>14</v>
      </c>
      <c r="F93" s="347">
        <v>14</v>
      </c>
      <c r="G93" s="434"/>
      <c r="H93" s="434"/>
      <c r="I93" s="434"/>
      <c r="J93" s="434"/>
      <c r="K93" s="434"/>
      <c r="L93" s="434"/>
      <c r="M93" s="434"/>
      <c r="N93" s="434"/>
      <c r="O93" s="434"/>
      <c r="P93" s="434"/>
    </row>
    <row r="94" spans="1:16" ht="38.25">
      <c r="A94" s="110"/>
      <c r="B94" s="104" t="s">
        <v>23</v>
      </c>
      <c r="C94" s="347">
        <v>18</v>
      </c>
      <c r="D94" s="347">
        <v>18</v>
      </c>
      <c r="E94" s="347">
        <v>18</v>
      </c>
      <c r="F94" s="347">
        <v>18</v>
      </c>
      <c r="G94" s="434"/>
      <c r="H94" s="434"/>
      <c r="I94" s="434"/>
      <c r="J94" s="434"/>
      <c r="K94" s="434"/>
      <c r="L94" s="434"/>
      <c r="M94" s="434"/>
      <c r="N94" s="434"/>
      <c r="O94" s="434"/>
      <c r="P94" s="434"/>
    </row>
    <row r="95" spans="1:16" ht="38.25">
      <c r="A95" s="110"/>
      <c r="B95" s="104" t="s">
        <v>13</v>
      </c>
      <c r="C95" s="347">
        <v>8</v>
      </c>
      <c r="D95" s="347">
        <v>8</v>
      </c>
      <c r="E95" s="347">
        <v>8</v>
      </c>
      <c r="F95" s="347">
        <v>8</v>
      </c>
      <c r="G95" s="434"/>
      <c r="H95" s="434"/>
      <c r="I95" s="434"/>
      <c r="J95" s="434"/>
      <c r="K95" s="434"/>
      <c r="L95" s="434"/>
      <c r="M95" s="434"/>
      <c r="N95" s="434"/>
      <c r="O95" s="434"/>
      <c r="P95" s="434"/>
    </row>
    <row r="96" spans="1:16" ht="38.25">
      <c r="A96" s="10" t="s">
        <v>149</v>
      </c>
      <c r="B96" s="11" t="s">
        <v>31</v>
      </c>
      <c r="C96" s="491">
        <v>35</v>
      </c>
      <c r="D96" s="491">
        <v>40</v>
      </c>
      <c r="E96" s="476">
        <v>35</v>
      </c>
      <c r="F96" s="476">
        <v>40</v>
      </c>
      <c r="G96" s="477">
        <v>1.66</v>
      </c>
      <c r="H96" s="477">
        <v>2</v>
      </c>
      <c r="I96" s="477">
        <v>0.28</v>
      </c>
      <c r="J96" s="477">
        <v>0.32</v>
      </c>
      <c r="K96" s="477">
        <v>17.22</v>
      </c>
      <c r="L96" s="477">
        <v>19.68</v>
      </c>
      <c r="M96" s="477">
        <f>G96*4+I96*9+K96*4</f>
        <v>78.03999999999999</v>
      </c>
      <c r="N96" s="477">
        <f>H96*4+J96*9+L96*4</f>
        <v>89.6</v>
      </c>
      <c r="O96" s="477">
        <v>0</v>
      </c>
      <c r="P96" s="477">
        <v>0</v>
      </c>
    </row>
    <row r="97" spans="1:16" ht="38.25">
      <c r="A97" s="10" t="s">
        <v>147</v>
      </c>
      <c r="B97" s="11" t="s">
        <v>96</v>
      </c>
      <c r="C97" s="491"/>
      <c r="D97" s="491"/>
      <c r="E97" s="476">
        <v>180</v>
      </c>
      <c r="F97" s="476">
        <v>200</v>
      </c>
      <c r="G97" s="477">
        <v>0.03</v>
      </c>
      <c r="H97" s="477">
        <v>0.03</v>
      </c>
      <c r="I97" s="477">
        <v>0.01</v>
      </c>
      <c r="J97" s="477">
        <v>0.01</v>
      </c>
      <c r="K97" s="477">
        <v>9.98</v>
      </c>
      <c r="L97" s="477">
        <v>12.97</v>
      </c>
      <c r="M97" s="477">
        <v>42</v>
      </c>
      <c r="N97" s="477">
        <v>54</v>
      </c>
      <c r="O97" s="477">
        <v>0</v>
      </c>
      <c r="P97" s="477">
        <v>0</v>
      </c>
    </row>
    <row r="98" spans="1:16" ht="38.25">
      <c r="A98" s="10"/>
      <c r="B98" s="16" t="s">
        <v>29</v>
      </c>
      <c r="C98" s="496">
        <v>0.45</v>
      </c>
      <c r="D98" s="496">
        <v>0.54</v>
      </c>
      <c r="E98" s="496">
        <v>0.45</v>
      </c>
      <c r="F98" s="496">
        <v>0.54</v>
      </c>
      <c r="G98" s="434"/>
      <c r="H98" s="434"/>
      <c r="I98" s="434"/>
      <c r="J98" s="434"/>
      <c r="K98" s="434"/>
      <c r="L98" s="434"/>
      <c r="M98" s="434"/>
      <c r="N98" s="434"/>
      <c r="O98" s="434"/>
      <c r="P98" s="434"/>
    </row>
    <row r="99" spans="1:16" ht="38.25">
      <c r="A99" s="10"/>
      <c r="B99" s="16" t="s">
        <v>24</v>
      </c>
      <c r="C99" s="496">
        <v>10</v>
      </c>
      <c r="D99" s="496">
        <v>13</v>
      </c>
      <c r="E99" s="496">
        <v>10</v>
      </c>
      <c r="F99" s="496">
        <v>13</v>
      </c>
      <c r="G99" s="434"/>
      <c r="H99" s="434"/>
      <c r="I99" s="434"/>
      <c r="J99" s="434"/>
      <c r="K99" s="434"/>
      <c r="L99" s="434"/>
      <c r="M99" s="434"/>
      <c r="N99" s="434"/>
      <c r="O99" s="434"/>
      <c r="P99" s="434"/>
    </row>
    <row r="100" spans="1:16" ht="38.25">
      <c r="A100" s="207" t="s">
        <v>148</v>
      </c>
      <c r="B100" s="38" t="s">
        <v>136</v>
      </c>
      <c r="C100" s="24">
        <v>93</v>
      </c>
      <c r="D100" s="24">
        <v>93</v>
      </c>
      <c r="E100" s="476">
        <v>93</v>
      </c>
      <c r="F100" s="476">
        <v>93</v>
      </c>
      <c r="G100" s="477">
        <v>0.37</v>
      </c>
      <c r="H100" s="477">
        <v>0.37</v>
      </c>
      <c r="I100" s="477">
        <v>0.37</v>
      </c>
      <c r="J100" s="477">
        <v>0.37</v>
      </c>
      <c r="K100" s="477">
        <v>9.73</v>
      </c>
      <c r="L100" s="477">
        <v>9.73</v>
      </c>
      <c r="M100" s="477">
        <v>41.85</v>
      </c>
      <c r="N100" s="477">
        <v>41.85</v>
      </c>
      <c r="O100" s="477">
        <v>9.3</v>
      </c>
      <c r="P100" s="477">
        <v>9.3</v>
      </c>
    </row>
    <row r="101" spans="1:16" ht="38.25">
      <c r="A101" s="10"/>
      <c r="B101" s="11" t="s">
        <v>25</v>
      </c>
      <c r="C101" s="491"/>
      <c r="D101" s="491"/>
      <c r="E101" s="479">
        <f>E65+E84+E88+E96+E97+E100</f>
        <v>523</v>
      </c>
      <c r="F101" s="479">
        <f aca="true" t="shared" si="3" ref="F101:P101">F65+F84+F88+F96+F97+F100</f>
        <v>598</v>
      </c>
      <c r="G101" s="479">
        <f t="shared" si="3"/>
        <v>16.470000000000002</v>
      </c>
      <c r="H101" s="479">
        <f t="shared" si="3"/>
        <v>20.130000000000003</v>
      </c>
      <c r="I101" s="479">
        <f t="shared" si="3"/>
        <v>21.900000000000002</v>
      </c>
      <c r="J101" s="479">
        <f t="shared" si="3"/>
        <v>26.92</v>
      </c>
      <c r="K101" s="479">
        <f t="shared" si="3"/>
        <v>70.45</v>
      </c>
      <c r="L101" s="479">
        <f t="shared" si="3"/>
        <v>78.37</v>
      </c>
      <c r="M101" s="479">
        <f t="shared" si="3"/>
        <v>554.89</v>
      </c>
      <c r="N101" s="479">
        <f t="shared" si="3"/>
        <v>646.7</v>
      </c>
      <c r="O101" s="479">
        <f t="shared" si="3"/>
        <v>23.22</v>
      </c>
      <c r="P101" s="479">
        <f t="shared" si="3"/>
        <v>26.740000000000002</v>
      </c>
    </row>
    <row r="102" spans="1:16" ht="38.25">
      <c r="A102" s="10"/>
      <c r="B102" s="41" t="s">
        <v>430</v>
      </c>
      <c r="C102" s="452"/>
      <c r="D102" s="452"/>
      <c r="E102" s="452"/>
      <c r="F102" s="452"/>
      <c r="G102" s="477"/>
      <c r="H102" s="477"/>
      <c r="I102" s="477"/>
      <c r="J102" s="477"/>
      <c r="K102" s="477"/>
      <c r="L102" s="477"/>
      <c r="M102" s="477"/>
      <c r="N102" s="477"/>
      <c r="O102" s="477"/>
      <c r="P102" s="477"/>
    </row>
    <row r="103" spans="1:16" ht="38.25">
      <c r="A103" s="10" t="s">
        <v>434</v>
      </c>
      <c r="B103" s="11" t="s">
        <v>431</v>
      </c>
      <c r="C103" s="491">
        <v>154</v>
      </c>
      <c r="D103" s="491">
        <v>154</v>
      </c>
      <c r="E103" s="476">
        <v>150</v>
      </c>
      <c r="F103" s="476">
        <v>150</v>
      </c>
      <c r="G103" s="477">
        <v>4.36</v>
      </c>
      <c r="H103" s="477">
        <v>4.36</v>
      </c>
      <c r="I103" s="477">
        <v>3.76</v>
      </c>
      <c r="J103" s="477">
        <v>3.76</v>
      </c>
      <c r="K103" s="477">
        <v>6</v>
      </c>
      <c r="L103" s="477">
        <v>6</v>
      </c>
      <c r="M103" s="477">
        <v>79.5</v>
      </c>
      <c r="N103" s="477">
        <v>79.5</v>
      </c>
      <c r="O103" s="477">
        <v>1.06</v>
      </c>
      <c r="P103" s="477">
        <v>1.06</v>
      </c>
    </row>
    <row r="104" spans="1:16" ht="38.25">
      <c r="A104" s="10"/>
      <c r="B104" s="11" t="s">
        <v>25</v>
      </c>
      <c r="C104" s="491"/>
      <c r="D104" s="491"/>
      <c r="E104" s="479">
        <f>E103</f>
        <v>150</v>
      </c>
      <c r="F104" s="479">
        <f aca="true" t="shared" si="4" ref="F104:P104">F103</f>
        <v>150</v>
      </c>
      <c r="G104" s="479">
        <f t="shared" si="4"/>
        <v>4.36</v>
      </c>
      <c r="H104" s="479">
        <f t="shared" si="4"/>
        <v>4.36</v>
      </c>
      <c r="I104" s="479">
        <f t="shared" si="4"/>
        <v>3.76</v>
      </c>
      <c r="J104" s="479">
        <f t="shared" si="4"/>
        <v>3.76</v>
      </c>
      <c r="K104" s="479">
        <f t="shared" si="4"/>
        <v>6</v>
      </c>
      <c r="L104" s="479">
        <f t="shared" si="4"/>
        <v>6</v>
      </c>
      <c r="M104" s="479">
        <f t="shared" si="4"/>
        <v>79.5</v>
      </c>
      <c r="N104" s="479">
        <f t="shared" si="4"/>
        <v>79.5</v>
      </c>
      <c r="O104" s="479">
        <f t="shared" si="4"/>
        <v>1.06</v>
      </c>
      <c r="P104" s="479">
        <f t="shared" si="4"/>
        <v>1.06</v>
      </c>
    </row>
    <row r="105" spans="1:16" ht="38.25">
      <c r="A105" s="110"/>
      <c r="B105" s="44" t="s">
        <v>30</v>
      </c>
      <c r="C105" s="496"/>
      <c r="D105" s="496"/>
      <c r="E105" s="496"/>
      <c r="F105" s="347"/>
      <c r="G105" s="434"/>
      <c r="H105" s="434"/>
      <c r="I105" s="434"/>
      <c r="J105" s="434"/>
      <c r="K105" s="434"/>
      <c r="L105" s="434"/>
      <c r="M105" s="434"/>
      <c r="N105" s="434"/>
      <c r="O105" s="434"/>
      <c r="P105" s="434"/>
    </row>
    <row r="106" spans="1:16" ht="38.25">
      <c r="A106" s="10"/>
      <c r="B106" s="16" t="s">
        <v>33</v>
      </c>
      <c r="C106" s="496">
        <v>4</v>
      </c>
      <c r="D106" s="496">
        <v>6</v>
      </c>
      <c r="E106" s="476">
        <v>4</v>
      </c>
      <c r="F106" s="476">
        <v>6</v>
      </c>
      <c r="G106" s="434"/>
      <c r="H106" s="434"/>
      <c r="I106" s="434"/>
      <c r="J106" s="434"/>
      <c r="K106" s="434"/>
      <c r="L106" s="434"/>
      <c r="M106" s="434"/>
      <c r="N106" s="434"/>
      <c r="O106" s="434"/>
      <c r="P106" s="434"/>
    </row>
    <row r="107" spans="1:16" ht="38.25">
      <c r="A107" s="44"/>
      <c r="B107" s="29" t="s">
        <v>34</v>
      </c>
      <c r="C107" s="491"/>
      <c r="D107" s="491"/>
      <c r="E107" s="212">
        <f aca="true" t="shared" si="5" ref="E107:P107">E18+E21+E63+E101+E104</f>
        <v>1699</v>
      </c>
      <c r="F107" s="212">
        <f t="shared" si="5"/>
        <v>2028</v>
      </c>
      <c r="G107" s="212">
        <f t="shared" si="5"/>
        <v>45.61</v>
      </c>
      <c r="H107" s="212">
        <f t="shared" si="5"/>
        <v>57.77</v>
      </c>
      <c r="I107" s="212">
        <f t="shared" si="5"/>
        <v>57.410000000000004</v>
      </c>
      <c r="J107" s="212">
        <f t="shared" si="5"/>
        <v>69.87</v>
      </c>
      <c r="K107" s="212">
        <f t="shared" si="5"/>
        <v>183.37</v>
      </c>
      <c r="L107" s="212">
        <f t="shared" si="5"/>
        <v>226.8</v>
      </c>
      <c r="M107" s="212">
        <f t="shared" si="5"/>
        <v>1455.3400000000001</v>
      </c>
      <c r="N107" s="212">
        <f t="shared" si="5"/>
        <v>1789.2900000000002</v>
      </c>
      <c r="O107" s="212">
        <f t="shared" si="5"/>
        <v>64.91</v>
      </c>
      <c r="P107" s="212">
        <f t="shared" si="5"/>
        <v>78.55000000000001</v>
      </c>
    </row>
    <row r="108" spans="1:6" ht="38.25">
      <c r="A108" s="111"/>
      <c r="E108" s="112"/>
      <c r="F108" s="112"/>
    </row>
    <row r="109" ht="39" customHeight="1">
      <c r="A109" s="111"/>
    </row>
    <row r="141" spans="1:6" ht="38.25">
      <c r="A141" s="2"/>
      <c r="E141" s="81"/>
      <c r="F141" s="81"/>
    </row>
  </sheetData>
  <sheetProtection/>
  <mergeCells count="11">
    <mergeCell ref="C1:D2"/>
    <mergeCell ref="I3:J3"/>
    <mergeCell ref="A1:A3"/>
    <mergeCell ref="O1:P2"/>
    <mergeCell ref="B1:B3"/>
    <mergeCell ref="E1:F2"/>
    <mergeCell ref="G1:L2"/>
    <mergeCell ref="G3:H3"/>
    <mergeCell ref="K3:L3"/>
    <mergeCell ref="O3:P3"/>
    <mergeCell ref="M1:N2"/>
  </mergeCells>
  <printOptions/>
  <pageMargins left="0" right="0" top="0" bottom="0" header="0" footer="0"/>
  <pageSetup horizontalDpi="600" verticalDpi="600" orientation="landscape" paperSize="9" scale="36" r:id="rId1"/>
  <rowBreaks count="1" manualBreakCount="1">
    <brk id="4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130"/>
  <sheetViews>
    <sheetView view="pageBreakPreview" zoomScale="40" zoomScaleSheetLayoutView="40" zoomScalePageLayoutView="0" workbookViewId="0" topLeftCell="A1">
      <selection activeCell="B1" sqref="B1:B3"/>
    </sheetView>
  </sheetViews>
  <sheetFormatPr defaultColWidth="9.140625" defaultRowHeight="15"/>
  <cols>
    <col min="1" max="1" width="27.00390625" style="49" bestFit="1" customWidth="1"/>
    <col min="2" max="2" width="104.8515625" style="2" customWidth="1"/>
    <col min="3" max="3" width="21.8515625" style="2" bestFit="1" customWidth="1"/>
    <col min="4" max="4" width="20.140625" style="2" bestFit="1" customWidth="1"/>
    <col min="5" max="6" width="23.57421875" style="2" bestFit="1" customWidth="1"/>
    <col min="7" max="10" width="16.7109375" style="2" bestFit="1" customWidth="1"/>
    <col min="11" max="12" width="20.140625" style="2" bestFit="1" customWidth="1"/>
    <col min="13" max="14" width="23.57421875" style="2" bestFit="1" customWidth="1"/>
    <col min="15" max="16" width="16.7109375" style="2" bestFit="1" customWidth="1"/>
    <col min="17" max="16384" width="9.140625" style="2" customWidth="1"/>
  </cols>
  <sheetData>
    <row r="1" spans="1:16" ht="38.25" customHeight="1">
      <c r="A1" s="526" t="s">
        <v>104</v>
      </c>
      <c r="B1" s="527" t="s">
        <v>569</v>
      </c>
      <c r="C1" s="526" t="s">
        <v>486</v>
      </c>
      <c r="D1" s="530"/>
      <c r="E1" s="526" t="s">
        <v>486</v>
      </c>
      <c r="F1" s="530"/>
      <c r="G1" s="525" t="s">
        <v>0</v>
      </c>
      <c r="H1" s="525"/>
      <c r="I1" s="525"/>
      <c r="J1" s="525"/>
      <c r="K1" s="525"/>
      <c r="L1" s="525"/>
      <c r="M1" s="526" t="s">
        <v>490</v>
      </c>
      <c r="N1" s="530"/>
      <c r="O1" s="526" t="s">
        <v>351</v>
      </c>
      <c r="P1" s="526"/>
    </row>
    <row r="2" spans="1:16" ht="38.25">
      <c r="A2" s="526"/>
      <c r="B2" s="528"/>
      <c r="C2" s="530"/>
      <c r="D2" s="530"/>
      <c r="E2" s="530"/>
      <c r="F2" s="530"/>
      <c r="G2" s="525"/>
      <c r="H2" s="525"/>
      <c r="I2" s="525"/>
      <c r="J2" s="525"/>
      <c r="K2" s="525"/>
      <c r="L2" s="525"/>
      <c r="M2" s="530"/>
      <c r="N2" s="530"/>
      <c r="O2" s="526"/>
      <c r="P2" s="526"/>
    </row>
    <row r="3" spans="1:16" ht="98.25" customHeight="1">
      <c r="A3" s="526"/>
      <c r="B3" s="529"/>
      <c r="C3" s="50" t="s">
        <v>1</v>
      </c>
      <c r="D3" s="50" t="s">
        <v>2</v>
      </c>
      <c r="E3" s="50" t="s">
        <v>1</v>
      </c>
      <c r="F3" s="50" t="s">
        <v>2</v>
      </c>
      <c r="G3" s="526" t="s">
        <v>352</v>
      </c>
      <c r="H3" s="526"/>
      <c r="I3" s="526" t="s">
        <v>4</v>
      </c>
      <c r="J3" s="525"/>
      <c r="K3" s="525" t="s">
        <v>3</v>
      </c>
      <c r="L3" s="525"/>
      <c r="M3" s="50"/>
      <c r="N3" s="50"/>
      <c r="O3" s="525" t="s">
        <v>5</v>
      </c>
      <c r="P3" s="525"/>
    </row>
    <row r="4" spans="1:16" ht="38.25">
      <c r="A4" s="5"/>
      <c r="B4" s="6" t="s">
        <v>6</v>
      </c>
      <c r="C4" s="5" t="s">
        <v>322</v>
      </c>
      <c r="D4" s="5" t="s">
        <v>323</v>
      </c>
      <c r="E4" s="5" t="s">
        <v>324</v>
      </c>
      <c r="F4" s="7" t="s">
        <v>324</v>
      </c>
      <c r="G4" s="7" t="s">
        <v>1</v>
      </c>
      <c r="H4" s="8" t="s">
        <v>2</v>
      </c>
      <c r="I4" s="7" t="s">
        <v>1</v>
      </c>
      <c r="J4" s="8" t="s">
        <v>2</v>
      </c>
      <c r="K4" s="7" t="s">
        <v>1</v>
      </c>
      <c r="L4" s="8" t="s">
        <v>2</v>
      </c>
      <c r="M4" s="7" t="s">
        <v>1</v>
      </c>
      <c r="N4" s="8" t="s">
        <v>2</v>
      </c>
      <c r="O4" s="7" t="s">
        <v>1</v>
      </c>
      <c r="P4" s="8" t="s">
        <v>2</v>
      </c>
    </row>
    <row r="5" spans="1:16" ht="38.25">
      <c r="A5" s="10" t="s">
        <v>150</v>
      </c>
      <c r="B5" s="439" t="s">
        <v>481</v>
      </c>
      <c r="C5" s="454"/>
      <c r="D5" s="454"/>
      <c r="E5" s="455">
        <v>150</v>
      </c>
      <c r="F5" s="455">
        <v>200</v>
      </c>
      <c r="G5" s="456">
        <v>4.67</v>
      </c>
      <c r="H5" s="456">
        <v>6.38</v>
      </c>
      <c r="I5" s="456">
        <v>4.88</v>
      </c>
      <c r="J5" s="456">
        <v>6.75</v>
      </c>
      <c r="K5" s="456">
        <v>19.75</v>
      </c>
      <c r="L5" s="456">
        <v>27.38</v>
      </c>
      <c r="M5" s="456">
        <v>141</v>
      </c>
      <c r="N5" s="456">
        <v>195</v>
      </c>
      <c r="O5" s="456">
        <v>1.3</v>
      </c>
      <c r="P5" s="456">
        <v>1.73</v>
      </c>
    </row>
    <row r="6" spans="1:16" ht="38.25">
      <c r="A6" s="39"/>
      <c r="B6" s="442" t="s">
        <v>27</v>
      </c>
      <c r="C6" s="457">
        <v>100</v>
      </c>
      <c r="D6" s="457">
        <v>133</v>
      </c>
      <c r="E6" s="457">
        <v>100</v>
      </c>
      <c r="F6" s="457">
        <v>133</v>
      </c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1:16" ht="38.25">
      <c r="A7" s="39"/>
      <c r="B7" s="442" t="s">
        <v>24</v>
      </c>
      <c r="C7" s="457">
        <v>3</v>
      </c>
      <c r="D7" s="457">
        <v>4</v>
      </c>
      <c r="E7" s="457">
        <v>3</v>
      </c>
      <c r="F7" s="457">
        <v>4</v>
      </c>
      <c r="G7" s="58"/>
      <c r="H7" s="412"/>
      <c r="I7" s="58"/>
      <c r="J7" s="412"/>
      <c r="K7" s="58"/>
      <c r="L7" s="412"/>
      <c r="M7" s="58"/>
      <c r="N7" s="412"/>
      <c r="O7" s="58"/>
      <c r="P7" s="412"/>
    </row>
    <row r="8" spans="1:16" ht="38.25">
      <c r="A8" s="39"/>
      <c r="B8" s="442" t="s">
        <v>13</v>
      </c>
      <c r="C8" s="101">
        <v>2.5</v>
      </c>
      <c r="D8" s="101">
        <v>3</v>
      </c>
      <c r="E8" s="93">
        <v>2.5</v>
      </c>
      <c r="F8" s="93">
        <v>3</v>
      </c>
      <c r="G8" s="456"/>
      <c r="H8" s="456"/>
      <c r="I8" s="456"/>
      <c r="J8" s="456"/>
      <c r="K8" s="456"/>
      <c r="L8" s="456"/>
      <c r="M8" s="456"/>
      <c r="N8" s="456"/>
      <c r="O8" s="456"/>
      <c r="P8" s="456"/>
    </row>
    <row r="9" spans="1:16" ht="38.25">
      <c r="A9" s="39"/>
      <c r="B9" s="442" t="s">
        <v>36</v>
      </c>
      <c r="C9" s="457">
        <v>19</v>
      </c>
      <c r="D9" s="457">
        <v>27</v>
      </c>
      <c r="E9" s="457">
        <v>19</v>
      </c>
      <c r="F9" s="457">
        <v>27</v>
      </c>
      <c r="G9" s="456"/>
      <c r="H9" s="456"/>
      <c r="I9" s="456"/>
      <c r="J9" s="456"/>
      <c r="K9" s="456"/>
      <c r="L9" s="456"/>
      <c r="M9" s="456"/>
      <c r="N9" s="456"/>
      <c r="O9" s="456"/>
      <c r="P9" s="456"/>
    </row>
    <row r="10" spans="1:16" ht="38.25">
      <c r="A10" s="10" t="s">
        <v>151</v>
      </c>
      <c r="B10" s="11" t="s">
        <v>37</v>
      </c>
      <c r="C10" s="12"/>
      <c r="D10" s="12"/>
      <c r="E10" s="13">
        <v>180</v>
      </c>
      <c r="F10" s="13">
        <v>200</v>
      </c>
      <c r="G10" s="458">
        <v>2.18</v>
      </c>
      <c r="H10" s="458">
        <v>2.98</v>
      </c>
      <c r="I10" s="458">
        <v>3.44</v>
      </c>
      <c r="J10" s="458">
        <v>4.32</v>
      </c>
      <c r="K10" s="458">
        <v>14.88</v>
      </c>
      <c r="L10" s="458">
        <v>18.13</v>
      </c>
      <c r="M10" s="458">
        <v>99.2</v>
      </c>
      <c r="N10" s="458">
        <v>123.32</v>
      </c>
      <c r="O10" s="458">
        <v>1.31</v>
      </c>
      <c r="P10" s="458">
        <v>1.65</v>
      </c>
    </row>
    <row r="11" spans="1:16" ht="38.25">
      <c r="A11" s="114"/>
      <c r="B11" s="16" t="s">
        <v>27</v>
      </c>
      <c r="C11" s="443">
        <v>101</v>
      </c>
      <c r="D11" s="443">
        <v>127</v>
      </c>
      <c r="E11" s="443">
        <v>101</v>
      </c>
      <c r="F11" s="443">
        <v>127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1:16" ht="38.25">
      <c r="A12" s="114"/>
      <c r="B12" s="16" t="s">
        <v>38</v>
      </c>
      <c r="C12" s="457">
        <v>1.43</v>
      </c>
      <c r="D12" s="457">
        <v>1.72</v>
      </c>
      <c r="E12" s="457">
        <v>1.43</v>
      </c>
      <c r="F12" s="457">
        <v>1.72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</row>
    <row r="13" spans="1:16" ht="38.25">
      <c r="A13" s="114"/>
      <c r="B13" s="84" t="s">
        <v>24</v>
      </c>
      <c r="C13" s="443">
        <v>10</v>
      </c>
      <c r="D13" s="443">
        <v>12</v>
      </c>
      <c r="E13" s="443">
        <v>10</v>
      </c>
      <c r="F13" s="443">
        <v>12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</row>
    <row r="14" spans="1:16" ht="38.25">
      <c r="A14" s="10" t="s">
        <v>152</v>
      </c>
      <c r="B14" s="29" t="s">
        <v>54</v>
      </c>
      <c r="C14" s="454"/>
      <c r="D14" s="454"/>
      <c r="E14" s="383">
        <v>37</v>
      </c>
      <c r="F14" s="383">
        <v>51</v>
      </c>
      <c r="G14" s="456">
        <v>1.48</v>
      </c>
      <c r="H14" s="456">
        <v>1.8</v>
      </c>
      <c r="I14" s="456">
        <v>4.99</v>
      </c>
      <c r="J14" s="456">
        <v>6.88</v>
      </c>
      <c r="K14" s="456">
        <v>13.8</v>
      </c>
      <c r="L14" s="456">
        <v>18</v>
      </c>
      <c r="M14" s="456">
        <f>G14*4+I14*9+K14*4</f>
        <v>106.03</v>
      </c>
      <c r="N14" s="456">
        <f>H14*4+J14*9+L14*4</f>
        <v>141.12</v>
      </c>
      <c r="O14" s="456">
        <v>0</v>
      </c>
      <c r="P14" s="456">
        <v>0</v>
      </c>
    </row>
    <row r="15" spans="1:16" ht="38.25">
      <c r="A15" s="114"/>
      <c r="B15" s="115" t="s">
        <v>57</v>
      </c>
      <c r="C15" s="457">
        <v>32</v>
      </c>
      <c r="D15" s="457">
        <v>46</v>
      </c>
      <c r="E15" s="457">
        <v>32</v>
      </c>
      <c r="F15" s="457">
        <v>46</v>
      </c>
      <c r="G15" s="458"/>
      <c r="H15" s="458"/>
      <c r="I15" s="458"/>
      <c r="J15" s="458"/>
      <c r="K15" s="458"/>
      <c r="L15" s="458"/>
      <c r="M15" s="458"/>
      <c r="N15" s="458"/>
      <c r="O15" s="458"/>
      <c r="P15" s="458"/>
    </row>
    <row r="16" spans="1:16" ht="38.25">
      <c r="A16" s="39"/>
      <c r="B16" s="115" t="s">
        <v>13</v>
      </c>
      <c r="C16" s="457">
        <v>5</v>
      </c>
      <c r="D16" s="457">
        <v>5</v>
      </c>
      <c r="E16" s="457">
        <v>5</v>
      </c>
      <c r="F16" s="457">
        <v>5</v>
      </c>
      <c r="G16" s="458"/>
      <c r="H16" s="458"/>
      <c r="I16" s="458"/>
      <c r="J16" s="458"/>
      <c r="K16" s="458"/>
      <c r="L16" s="458"/>
      <c r="M16" s="458"/>
      <c r="N16" s="458"/>
      <c r="O16" s="458"/>
      <c r="P16" s="458"/>
    </row>
    <row r="17" spans="1:16" ht="38.25">
      <c r="A17" s="5"/>
      <c r="B17" s="26" t="s">
        <v>15</v>
      </c>
      <c r="C17" s="17"/>
      <c r="D17" s="17"/>
      <c r="E17" s="17"/>
      <c r="F17" s="17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38.25">
      <c r="A18" s="5"/>
      <c r="B18" s="29" t="s">
        <v>25</v>
      </c>
      <c r="C18" s="12"/>
      <c r="D18" s="12"/>
      <c r="E18" s="37">
        <f>E5+E10+E14</f>
        <v>367</v>
      </c>
      <c r="F18" s="37">
        <f aca="true" t="shared" si="0" ref="F18:P18">F5+F10+F14</f>
        <v>451</v>
      </c>
      <c r="G18" s="37">
        <f t="shared" si="0"/>
        <v>8.33</v>
      </c>
      <c r="H18" s="37">
        <f t="shared" si="0"/>
        <v>11.16</v>
      </c>
      <c r="I18" s="37">
        <f t="shared" si="0"/>
        <v>13.31</v>
      </c>
      <c r="J18" s="37">
        <f t="shared" si="0"/>
        <v>17.95</v>
      </c>
      <c r="K18" s="37">
        <f t="shared" si="0"/>
        <v>48.43000000000001</v>
      </c>
      <c r="L18" s="37">
        <f t="shared" si="0"/>
        <v>63.51</v>
      </c>
      <c r="M18" s="37">
        <f t="shared" si="0"/>
        <v>346.23</v>
      </c>
      <c r="N18" s="37">
        <f t="shared" si="0"/>
        <v>459.44</v>
      </c>
      <c r="O18" s="37">
        <f t="shared" si="0"/>
        <v>2.6100000000000003</v>
      </c>
      <c r="P18" s="37">
        <f t="shared" si="0"/>
        <v>3.38</v>
      </c>
    </row>
    <row r="19" spans="1:16" ht="38.25">
      <c r="A19" s="10" t="s">
        <v>153</v>
      </c>
      <c r="B19" s="23" t="s">
        <v>16</v>
      </c>
      <c r="C19" s="24">
        <v>125</v>
      </c>
      <c r="D19" s="24">
        <v>125</v>
      </c>
      <c r="E19" s="426">
        <v>125</v>
      </c>
      <c r="F19" s="426">
        <v>125</v>
      </c>
      <c r="G19" s="441">
        <v>0.13</v>
      </c>
      <c r="H19" s="441">
        <v>0.13</v>
      </c>
      <c r="I19" s="441">
        <v>0</v>
      </c>
      <c r="J19" s="441">
        <v>0</v>
      </c>
      <c r="K19" s="441">
        <v>11.38</v>
      </c>
      <c r="L19" s="441">
        <v>11.38</v>
      </c>
      <c r="M19" s="441">
        <v>46.25</v>
      </c>
      <c r="N19" s="441">
        <v>46.25</v>
      </c>
      <c r="O19" s="441">
        <v>2.5</v>
      </c>
      <c r="P19" s="441">
        <v>2.5</v>
      </c>
    </row>
    <row r="20" spans="1:16" ht="38.25">
      <c r="A20" s="5"/>
      <c r="B20" s="29" t="s">
        <v>25</v>
      </c>
      <c r="C20" s="12"/>
      <c r="D20" s="12"/>
      <c r="E20" s="37">
        <f>E19</f>
        <v>125</v>
      </c>
      <c r="F20" s="37">
        <f aca="true" t="shared" si="1" ref="F20:P20">F19</f>
        <v>125</v>
      </c>
      <c r="G20" s="37">
        <f t="shared" si="1"/>
        <v>0.13</v>
      </c>
      <c r="H20" s="37">
        <f t="shared" si="1"/>
        <v>0.13</v>
      </c>
      <c r="I20" s="37">
        <f t="shared" si="1"/>
        <v>0</v>
      </c>
      <c r="J20" s="37">
        <f t="shared" si="1"/>
        <v>0</v>
      </c>
      <c r="K20" s="37">
        <f t="shared" si="1"/>
        <v>11.38</v>
      </c>
      <c r="L20" s="37">
        <f t="shared" si="1"/>
        <v>11.38</v>
      </c>
      <c r="M20" s="37">
        <f t="shared" si="1"/>
        <v>46.25</v>
      </c>
      <c r="N20" s="37">
        <f t="shared" si="1"/>
        <v>46.25</v>
      </c>
      <c r="O20" s="37">
        <f t="shared" si="1"/>
        <v>2.5</v>
      </c>
      <c r="P20" s="37">
        <f t="shared" si="1"/>
        <v>2.5</v>
      </c>
    </row>
    <row r="21" spans="1:16" ht="38.25">
      <c r="A21" s="5"/>
      <c r="B21" s="26" t="s">
        <v>17</v>
      </c>
      <c r="C21" s="17"/>
      <c r="D21" s="17"/>
      <c r="E21" s="17"/>
      <c r="F21" s="17"/>
      <c r="G21" s="20"/>
      <c r="H21" s="20"/>
      <c r="I21" s="20"/>
      <c r="J21" s="20"/>
      <c r="K21" s="20"/>
      <c r="L21" s="20"/>
      <c r="M21" s="20"/>
      <c r="N21" s="20"/>
      <c r="O21" s="20"/>
      <c r="P21" s="20"/>
    </row>
    <row r="22" spans="1:16" ht="81.75" customHeight="1">
      <c r="A22" s="10" t="s">
        <v>154</v>
      </c>
      <c r="B22" s="216" t="s">
        <v>408</v>
      </c>
      <c r="C22" s="208"/>
      <c r="D22" s="208"/>
      <c r="E22" s="209">
        <v>45</v>
      </c>
      <c r="F22" s="209">
        <v>60</v>
      </c>
      <c r="G22" s="211">
        <v>0.6</v>
      </c>
      <c r="H22" s="211">
        <v>0.8</v>
      </c>
      <c r="I22" s="211">
        <v>4.07</v>
      </c>
      <c r="J22" s="211">
        <v>5.43</v>
      </c>
      <c r="K22" s="211">
        <v>7.45</v>
      </c>
      <c r="L22" s="211">
        <v>9.93</v>
      </c>
      <c r="M22" s="211">
        <v>68</v>
      </c>
      <c r="N22" s="211">
        <v>90.67</v>
      </c>
      <c r="O22" s="211">
        <v>2.26</v>
      </c>
      <c r="P22" s="211">
        <v>3.01</v>
      </c>
    </row>
    <row r="23" spans="1:16" ht="52.5" customHeight="1">
      <c r="A23" s="10"/>
      <c r="B23" s="215" t="s">
        <v>426</v>
      </c>
      <c r="C23" s="210">
        <v>26</v>
      </c>
      <c r="D23" s="210">
        <v>37</v>
      </c>
      <c r="E23" s="210">
        <v>24</v>
      </c>
      <c r="F23" s="210">
        <v>32</v>
      </c>
      <c r="G23" s="211"/>
      <c r="H23" s="211"/>
      <c r="I23" s="211"/>
      <c r="J23" s="211"/>
      <c r="K23" s="211"/>
      <c r="L23" s="211"/>
      <c r="M23" s="211"/>
      <c r="N23" s="211"/>
      <c r="O23" s="211"/>
      <c r="P23" s="211"/>
    </row>
    <row r="24" spans="1:16" ht="38.25">
      <c r="A24" s="10"/>
      <c r="B24" s="215" t="s">
        <v>427</v>
      </c>
      <c r="C24" s="210">
        <v>28</v>
      </c>
      <c r="D24" s="210">
        <v>39</v>
      </c>
      <c r="E24" s="210">
        <v>24</v>
      </c>
      <c r="F24" s="210">
        <v>32</v>
      </c>
      <c r="G24" s="211"/>
      <c r="H24" s="211"/>
      <c r="I24" s="211"/>
      <c r="J24" s="211"/>
      <c r="K24" s="211"/>
      <c r="L24" s="211"/>
      <c r="M24" s="211"/>
      <c r="N24" s="211"/>
      <c r="O24" s="211"/>
      <c r="P24" s="211"/>
    </row>
    <row r="25" spans="1:16" ht="38.25">
      <c r="A25" s="10"/>
      <c r="B25" s="215" t="s">
        <v>333</v>
      </c>
      <c r="C25" s="210">
        <v>24</v>
      </c>
      <c r="D25" s="210">
        <v>32</v>
      </c>
      <c r="E25" s="210">
        <v>24</v>
      </c>
      <c r="F25" s="210">
        <v>32</v>
      </c>
      <c r="G25" s="211"/>
      <c r="H25" s="211"/>
      <c r="I25" s="211"/>
      <c r="J25" s="211"/>
      <c r="K25" s="211"/>
      <c r="L25" s="211"/>
      <c r="M25" s="211"/>
      <c r="N25" s="211"/>
      <c r="O25" s="211"/>
      <c r="P25" s="211"/>
    </row>
    <row r="26" spans="1:16" ht="38.25">
      <c r="A26" s="10"/>
      <c r="B26" s="214" t="s">
        <v>18</v>
      </c>
      <c r="C26" s="210">
        <v>4</v>
      </c>
      <c r="D26" s="210">
        <v>5</v>
      </c>
      <c r="E26" s="210">
        <v>4</v>
      </c>
      <c r="F26" s="210">
        <v>5</v>
      </c>
      <c r="G26" s="211"/>
      <c r="H26" s="211"/>
      <c r="I26" s="211"/>
      <c r="J26" s="211"/>
      <c r="K26" s="211"/>
      <c r="L26" s="211"/>
      <c r="M26" s="211"/>
      <c r="N26" s="211"/>
      <c r="O26" s="211"/>
      <c r="P26" s="211"/>
    </row>
    <row r="27" spans="1:16" ht="38.25">
      <c r="A27" s="10"/>
      <c r="B27" s="214" t="s">
        <v>69</v>
      </c>
      <c r="C27" s="210">
        <v>4</v>
      </c>
      <c r="D27" s="210">
        <v>5</v>
      </c>
      <c r="E27" s="210">
        <v>4</v>
      </c>
      <c r="F27" s="210">
        <v>5</v>
      </c>
      <c r="G27" s="211"/>
      <c r="H27" s="211"/>
      <c r="I27" s="211"/>
      <c r="J27" s="211"/>
      <c r="K27" s="211"/>
      <c r="L27" s="211"/>
      <c r="M27" s="211"/>
      <c r="N27" s="211"/>
      <c r="O27" s="211"/>
      <c r="P27" s="211"/>
    </row>
    <row r="28" spans="1:16" ht="38.25">
      <c r="A28" s="10"/>
      <c r="B28" s="445" t="s">
        <v>528</v>
      </c>
      <c r="C28" s="210">
        <v>15</v>
      </c>
      <c r="D28" s="210">
        <v>20</v>
      </c>
      <c r="E28" s="210">
        <v>13</v>
      </c>
      <c r="F28" s="210">
        <v>17</v>
      </c>
      <c r="G28" s="211"/>
      <c r="H28" s="211"/>
      <c r="I28" s="211"/>
      <c r="J28" s="211"/>
      <c r="K28" s="211"/>
      <c r="L28" s="211"/>
      <c r="M28" s="211"/>
      <c r="N28" s="211"/>
      <c r="O28" s="211"/>
      <c r="P28" s="211"/>
    </row>
    <row r="29" spans="1:16" ht="38.25">
      <c r="A29" s="10"/>
      <c r="B29" s="214" t="s">
        <v>94</v>
      </c>
      <c r="C29" s="210">
        <v>4</v>
      </c>
      <c r="D29" s="210">
        <v>5</v>
      </c>
      <c r="E29" s="210">
        <v>4</v>
      </c>
      <c r="F29" s="210">
        <v>5</v>
      </c>
      <c r="G29" s="211"/>
      <c r="H29" s="211"/>
      <c r="I29" s="211"/>
      <c r="J29" s="211"/>
      <c r="K29" s="211"/>
      <c r="L29" s="211"/>
      <c r="M29" s="211"/>
      <c r="N29" s="211"/>
      <c r="O29" s="211"/>
      <c r="P29" s="211"/>
    </row>
    <row r="30" spans="1:16" ht="38.25">
      <c r="A30" s="53" t="s">
        <v>155</v>
      </c>
      <c r="B30" s="234" t="s">
        <v>377</v>
      </c>
      <c r="C30" s="226"/>
      <c r="D30" s="226"/>
      <c r="E30" s="227">
        <v>150</v>
      </c>
      <c r="F30" s="227">
        <v>200</v>
      </c>
      <c r="G30" s="239">
        <v>3.4</v>
      </c>
      <c r="H30" s="239">
        <v>4.3</v>
      </c>
      <c r="I30" s="239">
        <v>6.84</v>
      </c>
      <c r="J30" s="239">
        <v>8.36</v>
      </c>
      <c r="K30" s="239">
        <v>4.8</v>
      </c>
      <c r="L30" s="239">
        <v>6.51</v>
      </c>
      <c r="M30" s="239">
        <f>G30*4+I30*9+K30*4</f>
        <v>94.36</v>
      </c>
      <c r="N30" s="434">
        <f>H30*4+J30*9+L30*4</f>
        <v>118.47999999999999</v>
      </c>
      <c r="O30" s="239">
        <v>6.13</v>
      </c>
      <c r="P30" s="239">
        <v>8.06</v>
      </c>
    </row>
    <row r="31" spans="1:16" ht="38.25">
      <c r="A31" s="5"/>
      <c r="B31" s="225" t="s">
        <v>421</v>
      </c>
      <c r="C31" s="496">
        <v>33</v>
      </c>
      <c r="D31" s="496">
        <v>37</v>
      </c>
      <c r="E31" s="496">
        <v>24</v>
      </c>
      <c r="F31" s="496">
        <v>27</v>
      </c>
      <c r="G31" s="444"/>
      <c r="H31" s="444"/>
      <c r="I31" s="444"/>
      <c r="J31" s="444"/>
      <c r="K31" s="444"/>
      <c r="L31" s="444"/>
      <c r="M31" s="444"/>
      <c r="N31" s="444"/>
      <c r="O31" s="444"/>
      <c r="P31" s="444"/>
    </row>
    <row r="32" spans="1:16" ht="38.25">
      <c r="A32" s="5"/>
      <c r="B32" s="235" t="s">
        <v>97</v>
      </c>
      <c r="C32" s="240">
        <v>15</v>
      </c>
      <c r="D32" s="240">
        <v>20</v>
      </c>
      <c r="E32" s="232">
        <v>11</v>
      </c>
      <c r="F32" s="232">
        <v>15</v>
      </c>
      <c r="G32" s="239"/>
      <c r="H32" s="434"/>
      <c r="I32" s="434"/>
      <c r="J32" s="434"/>
      <c r="K32" s="434"/>
      <c r="L32" s="434"/>
      <c r="M32" s="434"/>
      <c r="N32" s="434"/>
      <c r="O32" s="434"/>
      <c r="P32" s="434"/>
    </row>
    <row r="33" spans="1:16" ht="38.25">
      <c r="A33" s="5"/>
      <c r="B33" s="235" t="s">
        <v>340</v>
      </c>
      <c r="C33" s="240">
        <v>16</v>
      </c>
      <c r="D33" s="240">
        <v>21</v>
      </c>
      <c r="E33" s="232">
        <v>11</v>
      </c>
      <c r="F33" s="232">
        <v>15</v>
      </c>
      <c r="G33" s="239"/>
      <c r="H33" s="239"/>
      <c r="I33" s="239"/>
      <c r="J33" s="239"/>
      <c r="K33" s="239"/>
      <c r="L33" s="239"/>
      <c r="M33" s="239"/>
      <c r="N33" s="239"/>
      <c r="O33" s="239"/>
      <c r="P33" s="239"/>
    </row>
    <row r="34" spans="1:16" ht="38.25">
      <c r="A34" s="5"/>
      <c r="B34" s="235" t="s">
        <v>341</v>
      </c>
      <c r="C34" s="240">
        <v>17</v>
      </c>
      <c r="D34" s="240">
        <v>23</v>
      </c>
      <c r="E34" s="232">
        <v>11</v>
      </c>
      <c r="F34" s="232">
        <v>15</v>
      </c>
      <c r="G34" s="239"/>
      <c r="H34" s="239"/>
      <c r="I34" s="239"/>
      <c r="J34" s="239"/>
      <c r="K34" s="239"/>
      <c r="L34" s="239"/>
      <c r="M34" s="239"/>
      <c r="N34" s="239"/>
      <c r="O34" s="239"/>
      <c r="P34" s="239"/>
    </row>
    <row r="35" spans="1:16" ht="38.25">
      <c r="A35" s="5"/>
      <c r="B35" s="235" t="s">
        <v>342</v>
      </c>
      <c r="C35" s="240">
        <v>18</v>
      </c>
      <c r="D35" s="240">
        <v>25</v>
      </c>
      <c r="E35" s="232">
        <v>11</v>
      </c>
      <c r="F35" s="232">
        <v>15</v>
      </c>
      <c r="G35" s="239"/>
      <c r="H35" s="239"/>
      <c r="I35" s="239"/>
      <c r="J35" s="239"/>
      <c r="K35" s="239"/>
      <c r="L35" s="239"/>
      <c r="M35" s="239"/>
      <c r="N35" s="239"/>
      <c r="O35" s="239"/>
      <c r="P35" s="239"/>
    </row>
    <row r="36" spans="1:16" ht="45.75" customHeight="1">
      <c r="A36" s="5"/>
      <c r="B36" s="230" t="s">
        <v>335</v>
      </c>
      <c r="C36" s="240">
        <v>11</v>
      </c>
      <c r="D36" s="240">
        <v>15</v>
      </c>
      <c r="E36" s="232">
        <v>11</v>
      </c>
      <c r="F36" s="232">
        <v>15</v>
      </c>
      <c r="G36" s="239"/>
      <c r="H36" s="239"/>
      <c r="I36" s="239"/>
      <c r="J36" s="239"/>
      <c r="K36" s="239"/>
      <c r="L36" s="239"/>
      <c r="M36" s="239"/>
      <c r="N36" s="239"/>
      <c r="O36" s="239"/>
      <c r="P36" s="239"/>
    </row>
    <row r="37" spans="1:16" ht="38.25">
      <c r="A37" s="5"/>
      <c r="B37" s="230" t="s">
        <v>429</v>
      </c>
      <c r="C37" s="229">
        <v>7</v>
      </c>
      <c r="D37" s="229">
        <v>10</v>
      </c>
      <c r="E37" s="229">
        <v>6</v>
      </c>
      <c r="F37" s="229">
        <v>8</v>
      </c>
      <c r="G37" s="239"/>
      <c r="H37" s="239"/>
      <c r="I37" s="239"/>
      <c r="J37" s="239"/>
      <c r="K37" s="239"/>
      <c r="L37" s="239"/>
      <c r="M37" s="239"/>
      <c r="N37" s="239"/>
      <c r="O37" s="239"/>
      <c r="P37" s="239"/>
    </row>
    <row r="38" spans="1:16" ht="38.25">
      <c r="A38" s="5"/>
      <c r="B38" s="230" t="s">
        <v>334</v>
      </c>
      <c r="C38" s="229">
        <v>6</v>
      </c>
      <c r="D38" s="229">
        <v>8</v>
      </c>
      <c r="E38" s="229">
        <v>6</v>
      </c>
      <c r="F38" s="229">
        <v>8</v>
      </c>
      <c r="G38" s="239"/>
      <c r="H38" s="239"/>
      <c r="I38" s="239"/>
      <c r="J38" s="239"/>
      <c r="K38" s="239"/>
      <c r="L38" s="239"/>
      <c r="M38" s="239"/>
      <c r="N38" s="239"/>
      <c r="O38" s="239"/>
      <c r="P38" s="239"/>
    </row>
    <row r="39" spans="1:16" ht="37.5" customHeight="1">
      <c r="A39" s="5"/>
      <c r="B39" s="231" t="s">
        <v>426</v>
      </c>
      <c r="C39" s="229">
        <v>8.8</v>
      </c>
      <c r="D39" s="229">
        <v>12.5</v>
      </c>
      <c r="E39" s="232">
        <v>7</v>
      </c>
      <c r="F39" s="232">
        <v>10</v>
      </c>
      <c r="G39" s="239"/>
      <c r="H39" s="239"/>
      <c r="I39" s="239"/>
      <c r="J39" s="239"/>
      <c r="K39" s="239"/>
      <c r="L39" s="239"/>
      <c r="M39" s="239"/>
      <c r="N39" s="239"/>
      <c r="O39" s="239"/>
      <c r="P39" s="239"/>
    </row>
    <row r="40" spans="1:16" ht="38.25">
      <c r="A40" s="5"/>
      <c r="B40" s="231" t="s">
        <v>427</v>
      </c>
      <c r="C40" s="229">
        <v>9.3</v>
      </c>
      <c r="D40" s="229">
        <v>13.3</v>
      </c>
      <c r="E40" s="232">
        <v>7</v>
      </c>
      <c r="F40" s="232">
        <v>10</v>
      </c>
      <c r="G40" s="239"/>
      <c r="H40" s="239"/>
      <c r="I40" s="239"/>
      <c r="J40" s="239"/>
      <c r="K40" s="239"/>
      <c r="L40" s="239"/>
      <c r="M40" s="239"/>
      <c r="N40" s="239"/>
      <c r="O40" s="239"/>
      <c r="P40" s="239"/>
    </row>
    <row r="41" spans="1:16" ht="38.25">
      <c r="A41" s="5"/>
      <c r="B41" s="231" t="s">
        <v>333</v>
      </c>
      <c r="C41" s="232">
        <v>7</v>
      </c>
      <c r="D41" s="232">
        <v>10</v>
      </c>
      <c r="E41" s="232">
        <v>7</v>
      </c>
      <c r="F41" s="232">
        <v>10</v>
      </c>
      <c r="G41" s="239"/>
      <c r="H41" s="239"/>
      <c r="I41" s="239"/>
      <c r="J41" s="239"/>
      <c r="K41" s="239"/>
      <c r="L41" s="239"/>
      <c r="M41" s="239"/>
      <c r="N41" s="239"/>
      <c r="O41" s="239"/>
      <c r="P41" s="239"/>
    </row>
    <row r="42" spans="1:16" ht="38.25">
      <c r="A42" s="5"/>
      <c r="B42" s="238" t="s">
        <v>473</v>
      </c>
      <c r="C42" s="229">
        <v>29</v>
      </c>
      <c r="D42" s="229">
        <v>39</v>
      </c>
      <c r="E42" s="229">
        <v>23</v>
      </c>
      <c r="F42" s="229">
        <v>31</v>
      </c>
      <c r="G42" s="239"/>
      <c r="H42" s="239"/>
      <c r="I42" s="239"/>
      <c r="J42" s="239"/>
      <c r="K42" s="239"/>
      <c r="L42" s="239"/>
      <c r="M42" s="239"/>
      <c r="N42" s="239"/>
      <c r="O42" s="239"/>
      <c r="P42" s="239"/>
    </row>
    <row r="43" spans="1:16" ht="38.25">
      <c r="A43" s="5"/>
      <c r="B43" s="238" t="s">
        <v>474</v>
      </c>
      <c r="C43" s="229">
        <v>31</v>
      </c>
      <c r="D43" s="229">
        <v>41</v>
      </c>
      <c r="E43" s="229">
        <v>23</v>
      </c>
      <c r="F43" s="229">
        <v>31</v>
      </c>
      <c r="G43" s="239"/>
      <c r="H43" s="239"/>
      <c r="I43" s="239"/>
      <c r="J43" s="239"/>
      <c r="K43" s="239"/>
      <c r="L43" s="239"/>
      <c r="M43" s="239"/>
      <c r="N43" s="239"/>
      <c r="O43" s="239"/>
      <c r="P43" s="239"/>
    </row>
    <row r="44" spans="1:16" ht="38.25">
      <c r="A44" s="5"/>
      <c r="B44" s="237" t="s">
        <v>337</v>
      </c>
      <c r="C44" s="229">
        <v>23</v>
      </c>
      <c r="D44" s="229">
        <v>31</v>
      </c>
      <c r="E44" s="229">
        <v>23</v>
      </c>
      <c r="F44" s="229">
        <v>31</v>
      </c>
      <c r="G44" s="239"/>
      <c r="H44" s="239"/>
      <c r="I44" s="239"/>
      <c r="J44" s="239"/>
      <c r="K44" s="239"/>
      <c r="L44" s="239"/>
      <c r="M44" s="239"/>
      <c r="N44" s="239"/>
      <c r="O44" s="239"/>
      <c r="P44" s="239"/>
    </row>
    <row r="45" spans="1:16" s="222" customFormat="1" ht="38.25">
      <c r="A45" s="223"/>
      <c r="B45" s="233" t="s">
        <v>56</v>
      </c>
      <c r="C45" s="229">
        <v>3</v>
      </c>
      <c r="D45" s="229">
        <v>4</v>
      </c>
      <c r="E45" s="229">
        <v>3</v>
      </c>
      <c r="F45" s="229">
        <v>4</v>
      </c>
      <c r="G45" s="239"/>
      <c r="H45" s="239"/>
      <c r="I45" s="239"/>
      <c r="J45" s="239"/>
      <c r="K45" s="239"/>
      <c r="L45" s="239"/>
      <c r="M45" s="239"/>
      <c r="N45" s="239"/>
      <c r="O45" s="239"/>
      <c r="P45" s="239"/>
    </row>
    <row r="46" spans="1:16" s="222" customFormat="1" ht="38.25">
      <c r="A46" s="223"/>
      <c r="B46" s="228" t="s">
        <v>92</v>
      </c>
      <c r="C46" s="229">
        <v>15</v>
      </c>
      <c r="D46" s="229">
        <v>20</v>
      </c>
      <c r="E46" s="229">
        <v>12</v>
      </c>
      <c r="F46" s="229">
        <v>16</v>
      </c>
      <c r="G46" s="239"/>
      <c r="H46" s="239"/>
      <c r="I46" s="239"/>
      <c r="J46" s="239"/>
      <c r="K46" s="239"/>
      <c r="L46" s="239"/>
      <c r="M46" s="239"/>
      <c r="N46" s="239"/>
      <c r="O46" s="239"/>
      <c r="P46" s="239"/>
    </row>
    <row r="47" spans="1:16" s="222" customFormat="1" ht="38.25">
      <c r="A47" s="223"/>
      <c r="B47" s="230" t="s">
        <v>422</v>
      </c>
      <c r="C47" s="229">
        <v>13</v>
      </c>
      <c r="D47" s="229">
        <v>17</v>
      </c>
      <c r="E47" s="229">
        <v>12</v>
      </c>
      <c r="F47" s="229">
        <v>16</v>
      </c>
      <c r="G47" s="239"/>
      <c r="H47" s="239"/>
      <c r="I47" s="239"/>
      <c r="J47" s="239"/>
      <c r="K47" s="239"/>
      <c r="L47" s="239"/>
      <c r="M47" s="239"/>
      <c r="N47" s="239"/>
      <c r="O47" s="239"/>
      <c r="P47" s="239"/>
    </row>
    <row r="48" spans="1:16" s="222" customFormat="1" ht="38.25">
      <c r="A48" s="223"/>
      <c r="B48" s="231" t="s">
        <v>94</v>
      </c>
      <c r="C48" s="443">
        <v>2.5</v>
      </c>
      <c r="D48" s="443">
        <v>3</v>
      </c>
      <c r="E48" s="443">
        <v>2.5</v>
      </c>
      <c r="F48" s="443">
        <v>3</v>
      </c>
      <c r="G48" s="239"/>
      <c r="H48" s="239"/>
      <c r="I48" s="239"/>
      <c r="J48" s="239"/>
      <c r="K48" s="239"/>
      <c r="L48" s="239"/>
      <c r="M48" s="239"/>
      <c r="N48" s="239"/>
      <c r="O48" s="239"/>
      <c r="P48" s="239"/>
    </row>
    <row r="49" spans="1:16" s="222" customFormat="1" ht="38.25">
      <c r="A49" s="223"/>
      <c r="B49" s="231" t="s">
        <v>51</v>
      </c>
      <c r="C49" s="229">
        <v>8</v>
      </c>
      <c r="D49" s="229">
        <v>9</v>
      </c>
      <c r="E49" s="229">
        <v>8</v>
      </c>
      <c r="F49" s="229">
        <v>9</v>
      </c>
      <c r="G49" s="239"/>
      <c r="H49" s="239"/>
      <c r="I49" s="239"/>
      <c r="J49" s="239"/>
      <c r="K49" s="239"/>
      <c r="L49" s="239"/>
      <c r="M49" s="239"/>
      <c r="N49" s="239"/>
      <c r="O49" s="239"/>
      <c r="P49" s="239"/>
    </row>
    <row r="50" spans="1:16" ht="38.25">
      <c r="A50" s="44" t="s">
        <v>156</v>
      </c>
      <c r="B50" s="253" t="s">
        <v>379</v>
      </c>
      <c r="C50" s="244"/>
      <c r="D50" s="244"/>
      <c r="E50" s="245">
        <v>85</v>
      </c>
      <c r="F50" s="245">
        <v>160</v>
      </c>
      <c r="G50" s="266">
        <v>3.16</v>
      </c>
      <c r="H50" s="266">
        <v>5.95</v>
      </c>
      <c r="I50" s="266">
        <v>1.51</v>
      </c>
      <c r="J50" s="266">
        <v>2.79</v>
      </c>
      <c r="K50" s="266">
        <v>18.51</v>
      </c>
      <c r="L50" s="266">
        <v>34.93</v>
      </c>
      <c r="M50" s="266">
        <v>97.14</v>
      </c>
      <c r="N50" s="266">
        <v>182</v>
      </c>
      <c r="O50" s="266">
        <v>0</v>
      </c>
      <c r="P50" s="266">
        <v>0</v>
      </c>
    </row>
    <row r="51" spans="1:16" s="224" customFormat="1" ht="38.25">
      <c r="A51" s="236"/>
      <c r="B51" s="253" t="s">
        <v>378</v>
      </c>
      <c r="C51" s="244"/>
      <c r="D51" s="244"/>
      <c r="E51" s="245">
        <v>80</v>
      </c>
      <c r="F51" s="245">
        <v>100</v>
      </c>
      <c r="G51" s="266">
        <v>8.53</v>
      </c>
      <c r="H51" s="266">
        <v>10.66</v>
      </c>
      <c r="I51" s="266">
        <v>12.87</v>
      </c>
      <c r="J51" s="266">
        <v>16.09</v>
      </c>
      <c r="K51" s="266">
        <v>1.71</v>
      </c>
      <c r="L51" s="266">
        <v>2.14</v>
      </c>
      <c r="M51" s="266">
        <v>162</v>
      </c>
      <c r="N51" s="266">
        <v>202.5</v>
      </c>
      <c r="O51" s="266">
        <v>8.35</v>
      </c>
      <c r="P51" s="266">
        <v>10.44</v>
      </c>
    </row>
    <row r="52" spans="1:16" s="224" customFormat="1" ht="38.25">
      <c r="A52" s="236"/>
      <c r="B52" s="267" t="s">
        <v>22</v>
      </c>
      <c r="C52" s="251">
        <v>29</v>
      </c>
      <c r="D52" s="251">
        <v>55</v>
      </c>
      <c r="E52" s="251">
        <v>29</v>
      </c>
      <c r="F52" s="251">
        <v>55</v>
      </c>
      <c r="G52" s="266"/>
      <c r="H52" s="434"/>
      <c r="I52" s="434"/>
      <c r="J52" s="434"/>
      <c r="K52" s="434"/>
      <c r="L52" s="434"/>
      <c r="M52" s="434"/>
      <c r="N52" s="434"/>
      <c r="O52" s="434"/>
      <c r="P52" s="434"/>
    </row>
    <row r="53" spans="1:16" s="224" customFormat="1" ht="38.25">
      <c r="A53" s="236"/>
      <c r="B53" s="246" t="s">
        <v>380</v>
      </c>
      <c r="C53" s="247">
        <v>73</v>
      </c>
      <c r="D53" s="247">
        <v>91</v>
      </c>
      <c r="E53" s="247">
        <v>66</v>
      </c>
      <c r="F53" s="247">
        <v>83</v>
      </c>
      <c r="G53" s="266"/>
      <c r="H53" s="266"/>
      <c r="I53" s="266"/>
      <c r="J53" s="266"/>
      <c r="K53" s="266"/>
      <c r="L53" s="266"/>
      <c r="M53" s="266"/>
      <c r="N53" s="266"/>
      <c r="O53" s="266"/>
      <c r="P53" s="266"/>
    </row>
    <row r="54" spans="1:16" s="224" customFormat="1" ht="38.25">
      <c r="A54" s="236"/>
      <c r="B54" s="246" t="s">
        <v>94</v>
      </c>
      <c r="C54" s="247">
        <v>5.5</v>
      </c>
      <c r="D54" s="247">
        <v>6</v>
      </c>
      <c r="E54" s="247">
        <v>5.5</v>
      </c>
      <c r="F54" s="247">
        <v>6</v>
      </c>
      <c r="G54" s="266"/>
      <c r="H54" s="266"/>
      <c r="I54" s="266"/>
      <c r="J54" s="266"/>
      <c r="K54" s="266"/>
      <c r="L54" s="266"/>
      <c r="M54" s="266"/>
      <c r="N54" s="266"/>
      <c r="O54" s="266"/>
      <c r="P54" s="266"/>
    </row>
    <row r="55" spans="1:16" s="224" customFormat="1" ht="38.25">
      <c r="A55" s="236"/>
      <c r="B55" s="249" t="s">
        <v>429</v>
      </c>
      <c r="C55" s="247">
        <v>15</v>
      </c>
      <c r="D55" s="247">
        <v>19</v>
      </c>
      <c r="E55" s="247">
        <v>13</v>
      </c>
      <c r="F55" s="247">
        <v>16</v>
      </c>
      <c r="G55" s="266"/>
      <c r="H55" s="266"/>
      <c r="I55" s="266"/>
      <c r="J55" s="266"/>
      <c r="K55" s="266"/>
      <c r="L55" s="266"/>
      <c r="M55" s="266"/>
      <c r="N55" s="266"/>
      <c r="O55" s="266"/>
      <c r="P55" s="266"/>
    </row>
    <row r="56" spans="1:16" s="224" customFormat="1" ht="38.25">
      <c r="A56" s="236"/>
      <c r="B56" s="249" t="s">
        <v>334</v>
      </c>
      <c r="C56" s="247">
        <v>13</v>
      </c>
      <c r="D56" s="247">
        <v>16</v>
      </c>
      <c r="E56" s="247">
        <v>13</v>
      </c>
      <c r="F56" s="247">
        <v>16</v>
      </c>
      <c r="G56" s="266"/>
      <c r="H56" s="266"/>
      <c r="I56" s="266"/>
      <c r="J56" s="266"/>
      <c r="K56" s="266"/>
      <c r="L56" s="266"/>
      <c r="M56" s="266"/>
      <c r="N56" s="266"/>
      <c r="O56" s="266"/>
      <c r="P56" s="266"/>
    </row>
    <row r="57" spans="1:16" s="224" customFormat="1" ht="36" customHeight="1">
      <c r="A57" s="236"/>
      <c r="B57" s="250" t="s">
        <v>426</v>
      </c>
      <c r="C57" s="247">
        <v>19</v>
      </c>
      <c r="D57" s="247">
        <v>24</v>
      </c>
      <c r="E57" s="251">
        <v>15</v>
      </c>
      <c r="F57" s="251">
        <v>19</v>
      </c>
      <c r="G57" s="266"/>
      <c r="H57" s="266"/>
      <c r="I57" s="266"/>
      <c r="J57" s="266"/>
      <c r="K57" s="266"/>
      <c r="L57" s="266"/>
      <c r="M57" s="266"/>
      <c r="N57" s="266"/>
      <c r="O57" s="266"/>
      <c r="P57" s="266"/>
    </row>
    <row r="58" spans="1:16" s="224" customFormat="1" ht="38.25">
      <c r="A58" s="236"/>
      <c r="B58" s="250" t="s">
        <v>427</v>
      </c>
      <c r="C58" s="247">
        <v>20</v>
      </c>
      <c r="D58" s="247">
        <v>25</v>
      </c>
      <c r="E58" s="251">
        <v>15</v>
      </c>
      <c r="F58" s="251">
        <v>19</v>
      </c>
      <c r="G58" s="266"/>
      <c r="H58" s="266"/>
      <c r="I58" s="266"/>
      <c r="J58" s="266"/>
      <c r="K58" s="266"/>
      <c r="L58" s="266"/>
      <c r="M58" s="266"/>
      <c r="N58" s="266"/>
      <c r="O58" s="266"/>
      <c r="P58" s="266"/>
    </row>
    <row r="59" spans="1:16" s="224" customFormat="1" ht="38.25">
      <c r="A59" s="236"/>
      <c r="B59" s="250" t="s">
        <v>333</v>
      </c>
      <c r="C59" s="251">
        <v>15</v>
      </c>
      <c r="D59" s="251">
        <v>19</v>
      </c>
      <c r="E59" s="251">
        <v>15</v>
      </c>
      <c r="F59" s="251">
        <v>19</v>
      </c>
      <c r="G59" s="266"/>
      <c r="H59" s="266"/>
      <c r="I59" s="266"/>
      <c r="J59" s="266"/>
      <c r="K59" s="266"/>
      <c r="L59" s="266"/>
      <c r="M59" s="266"/>
      <c r="N59" s="266"/>
      <c r="O59" s="266"/>
      <c r="P59" s="266"/>
    </row>
    <row r="60" spans="1:16" s="224" customFormat="1" ht="38.25">
      <c r="A60" s="236"/>
      <c r="B60" s="246" t="s">
        <v>13</v>
      </c>
      <c r="C60" s="247">
        <v>4.5</v>
      </c>
      <c r="D60" s="247">
        <v>6.6</v>
      </c>
      <c r="E60" s="247">
        <v>4.5</v>
      </c>
      <c r="F60" s="247">
        <v>6.6</v>
      </c>
      <c r="G60" s="266"/>
      <c r="H60" s="266"/>
      <c r="I60" s="266"/>
      <c r="J60" s="266"/>
      <c r="K60" s="266"/>
      <c r="L60" s="266"/>
      <c r="M60" s="266"/>
      <c r="N60" s="266"/>
      <c r="O60" s="266"/>
      <c r="P60" s="266"/>
    </row>
    <row r="61" spans="1:16" s="224" customFormat="1" ht="38.25">
      <c r="A61" s="236"/>
      <c r="B61" s="246" t="s">
        <v>51</v>
      </c>
      <c r="C61" s="247">
        <v>20</v>
      </c>
      <c r="D61" s="247">
        <v>25</v>
      </c>
      <c r="E61" s="247">
        <v>20</v>
      </c>
      <c r="F61" s="247">
        <v>25</v>
      </c>
      <c r="G61" s="266"/>
      <c r="H61" s="266"/>
      <c r="I61" s="266"/>
      <c r="J61" s="266"/>
      <c r="K61" s="266"/>
      <c r="L61" s="266"/>
      <c r="M61" s="266"/>
      <c r="N61" s="266"/>
      <c r="O61" s="266"/>
      <c r="P61" s="266"/>
    </row>
    <row r="62" spans="1:16" ht="38.25">
      <c r="A62" s="5"/>
      <c r="B62" s="246" t="s">
        <v>23</v>
      </c>
      <c r="C62" s="247">
        <v>0.5</v>
      </c>
      <c r="D62" s="247">
        <v>0.6</v>
      </c>
      <c r="E62" s="247">
        <v>0.5</v>
      </c>
      <c r="F62" s="247">
        <v>0.6</v>
      </c>
      <c r="G62" s="266"/>
      <c r="H62" s="266"/>
      <c r="I62" s="266"/>
      <c r="J62" s="266"/>
      <c r="K62" s="266"/>
      <c r="L62" s="266"/>
      <c r="M62" s="266"/>
      <c r="N62" s="266"/>
      <c r="O62" s="266"/>
      <c r="P62" s="266"/>
    </row>
    <row r="63" spans="1:16" ht="38.25">
      <c r="A63" s="10" t="s">
        <v>157</v>
      </c>
      <c r="B63" s="29" t="s">
        <v>318</v>
      </c>
      <c r="C63" s="12"/>
      <c r="D63" s="12"/>
      <c r="E63" s="13">
        <v>150</v>
      </c>
      <c r="F63" s="13">
        <v>200</v>
      </c>
      <c r="G63" s="20">
        <v>0.11</v>
      </c>
      <c r="H63" s="20">
        <v>0.15</v>
      </c>
      <c r="I63" s="20">
        <v>0.07</v>
      </c>
      <c r="J63" s="20">
        <v>0.1</v>
      </c>
      <c r="K63" s="20">
        <v>16.59</v>
      </c>
      <c r="L63" s="20">
        <v>22.57</v>
      </c>
      <c r="M63" s="20">
        <v>69</v>
      </c>
      <c r="N63" s="20">
        <v>94</v>
      </c>
      <c r="O63" s="20">
        <v>2.25</v>
      </c>
      <c r="P63" s="20">
        <v>3</v>
      </c>
    </row>
    <row r="64" spans="1:16" ht="38.25">
      <c r="A64" s="10"/>
      <c r="B64" s="26" t="s">
        <v>344</v>
      </c>
      <c r="C64" s="42">
        <v>16</v>
      </c>
      <c r="D64" s="42">
        <v>21</v>
      </c>
      <c r="E64" s="42">
        <v>15</v>
      </c>
      <c r="F64" s="42">
        <v>20</v>
      </c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1:16" ht="38.25">
      <c r="A65" s="5"/>
      <c r="B65" s="26" t="s">
        <v>24</v>
      </c>
      <c r="C65" s="17">
        <v>11</v>
      </c>
      <c r="D65" s="17">
        <v>13</v>
      </c>
      <c r="E65" s="17">
        <v>11</v>
      </c>
      <c r="F65" s="17">
        <v>13</v>
      </c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1:16" ht="38.25">
      <c r="A66" s="5"/>
      <c r="B66" s="26" t="s">
        <v>75</v>
      </c>
      <c r="C66" s="457">
        <v>5.5</v>
      </c>
      <c r="D66" s="457">
        <v>10</v>
      </c>
      <c r="E66" s="457">
        <v>5.5</v>
      </c>
      <c r="F66" s="457">
        <v>10</v>
      </c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1:16" ht="38.25">
      <c r="A67" s="10" t="s">
        <v>160</v>
      </c>
      <c r="B67" s="29" t="s">
        <v>32</v>
      </c>
      <c r="C67" s="12">
        <v>40</v>
      </c>
      <c r="D67" s="12">
        <v>50</v>
      </c>
      <c r="E67" s="13">
        <v>40</v>
      </c>
      <c r="F67" s="13">
        <v>50</v>
      </c>
      <c r="G67" s="14">
        <v>1.64</v>
      </c>
      <c r="H67" s="14">
        <v>2.3</v>
      </c>
      <c r="I67" s="14">
        <v>0.48</v>
      </c>
      <c r="J67" s="14">
        <v>0.6</v>
      </c>
      <c r="K67" s="14">
        <v>13.36</v>
      </c>
      <c r="L67" s="14">
        <v>16.7</v>
      </c>
      <c r="M67" s="14">
        <f>G67*4+I67*9+K67*4</f>
        <v>64.32</v>
      </c>
      <c r="N67" s="14">
        <f>H67*4+J67*9+L67*4</f>
        <v>81.39999999999999</v>
      </c>
      <c r="O67" s="14">
        <v>0</v>
      </c>
      <c r="P67" s="14">
        <v>0</v>
      </c>
    </row>
    <row r="68" spans="1:16" ht="38.25">
      <c r="A68" s="5"/>
      <c r="B68" s="29" t="s">
        <v>25</v>
      </c>
      <c r="C68" s="12"/>
      <c r="D68" s="12"/>
      <c r="E68" s="37">
        <f>E22+E30+E50+E51+E63+E67</f>
        <v>550</v>
      </c>
      <c r="F68" s="255">
        <f aca="true" t="shared" si="2" ref="F68:P68">F22+F30+F50+F51+F63+F67</f>
        <v>770</v>
      </c>
      <c r="G68" s="255">
        <f t="shared" si="2"/>
        <v>17.439999999999998</v>
      </c>
      <c r="H68" s="255">
        <f t="shared" si="2"/>
        <v>24.16</v>
      </c>
      <c r="I68" s="255">
        <f t="shared" si="2"/>
        <v>25.84</v>
      </c>
      <c r="J68" s="255">
        <f t="shared" si="2"/>
        <v>33.370000000000005</v>
      </c>
      <c r="K68" s="255">
        <f t="shared" si="2"/>
        <v>62.42</v>
      </c>
      <c r="L68" s="255">
        <f t="shared" si="2"/>
        <v>92.78</v>
      </c>
      <c r="M68" s="255">
        <f t="shared" si="2"/>
        <v>554.8199999999999</v>
      </c>
      <c r="N68" s="255">
        <f t="shared" si="2"/>
        <v>769.05</v>
      </c>
      <c r="O68" s="255">
        <f t="shared" si="2"/>
        <v>18.990000000000002</v>
      </c>
      <c r="P68" s="255">
        <f t="shared" si="2"/>
        <v>24.509999999999998</v>
      </c>
    </row>
    <row r="69" spans="1:16" ht="38.25">
      <c r="A69" s="5"/>
      <c r="B69" s="26" t="s">
        <v>26</v>
      </c>
      <c r="C69" s="17"/>
      <c r="D69" s="17"/>
      <c r="E69" s="17"/>
      <c r="F69" s="17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1:16" ht="38.25">
      <c r="A70" s="10" t="s">
        <v>158</v>
      </c>
      <c r="B70" s="29" t="s">
        <v>325</v>
      </c>
      <c r="C70" s="12"/>
      <c r="D70" s="12"/>
      <c r="E70" s="13">
        <v>160</v>
      </c>
      <c r="F70" s="13">
        <v>175</v>
      </c>
      <c r="G70" s="67">
        <v>11.54</v>
      </c>
      <c r="H70" s="61">
        <v>12.62</v>
      </c>
      <c r="I70" s="61">
        <v>6.11</v>
      </c>
      <c r="J70" s="61">
        <v>6.68</v>
      </c>
      <c r="K70" s="61">
        <v>2.9</v>
      </c>
      <c r="L70" s="61">
        <v>3.62</v>
      </c>
      <c r="M70" s="61">
        <v>127.75</v>
      </c>
      <c r="N70" s="61">
        <v>139.73</v>
      </c>
      <c r="O70" s="61">
        <v>2.74</v>
      </c>
      <c r="P70" s="61">
        <v>3</v>
      </c>
    </row>
    <row r="71" spans="1:16" ht="38.25">
      <c r="A71" s="10"/>
      <c r="B71" s="29" t="s">
        <v>74</v>
      </c>
      <c r="C71" s="12"/>
      <c r="D71" s="12"/>
      <c r="E71" s="13">
        <v>150</v>
      </c>
      <c r="F71" s="13">
        <v>180</v>
      </c>
      <c r="G71" s="28">
        <v>2.57</v>
      </c>
      <c r="H71" s="20">
        <v>4.32</v>
      </c>
      <c r="I71" s="20">
        <v>1.79</v>
      </c>
      <c r="J71" s="20">
        <v>2.75</v>
      </c>
      <c r="K71" s="20">
        <v>21.11</v>
      </c>
      <c r="L71" s="20">
        <v>35.55</v>
      </c>
      <c r="M71" s="20">
        <v>130</v>
      </c>
      <c r="N71" s="20">
        <v>216</v>
      </c>
      <c r="O71" s="20">
        <v>0</v>
      </c>
      <c r="P71" s="20">
        <v>0</v>
      </c>
    </row>
    <row r="72" spans="1:16" ht="38.25">
      <c r="A72" s="5"/>
      <c r="B72" s="26" t="s">
        <v>35</v>
      </c>
      <c r="C72" s="17">
        <v>38</v>
      </c>
      <c r="D72" s="17">
        <v>64</v>
      </c>
      <c r="E72" s="17">
        <v>38</v>
      </c>
      <c r="F72" s="17">
        <v>64</v>
      </c>
      <c r="G72" s="28"/>
      <c r="H72" s="20"/>
      <c r="I72" s="20"/>
      <c r="J72" s="20"/>
      <c r="K72" s="20"/>
      <c r="L72" s="20"/>
      <c r="M72" s="20"/>
      <c r="N72" s="20"/>
      <c r="O72" s="20"/>
      <c r="P72" s="20"/>
    </row>
    <row r="73" spans="1:16" ht="38.25">
      <c r="A73" s="5"/>
      <c r="B73" s="26" t="s">
        <v>429</v>
      </c>
      <c r="C73" s="17">
        <v>18</v>
      </c>
      <c r="D73" s="17">
        <v>20</v>
      </c>
      <c r="E73" s="17">
        <v>14</v>
      </c>
      <c r="F73" s="17">
        <v>17</v>
      </c>
      <c r="G73" s="28"/>
      <c r="H73" s="28"/>
      <c r="I73" s="28"/>
      <c r="J73" s="28"/>
      <c r="K73" s="28"/>
      <c r="L73" s="28"/>
      <c r="M73" s="28"/>
      <c r="N73" s="28"/>
      <c r="O73" s="28"/>
      <c r="P73" s="28"/>
    </row>
    <row r="74" spans="1:16" ht="38.25">
      <c r="A74" s="5"/>
      <c r="B74" s="26" t="s">
        <v>334</v>
      </c>
      <c r="C74" s="17">
        <v>14</v>
      </c>
      <c r="D74" s="17">
        <v>17</v>
      </c>
      <c r="E74" s="42">
        <v>14</v>
      </c>
      <c r="F74" s="42">
        <v>17</v>
      </c>
      <c r="G74" s="28"/>
      <c r="H74" s="20"/>
      <c r="I74" s="20"/>
      <c r="J74" s="20"/>
      <c r="K74" s="20"/>
      <c r="L74" s="20"/>
      <c r="M74" s="20"/>
      <c r="N74" s="20"/>
      <c r="O74" s="20"/>
      <c r="P74" s="20"/>
    </row>
    <row r="75" spans="1:16" ht="42.75" customHeight="1">
      <c r="A75" s="5"/>
      <c r="B75" s="27" t="s">
        <v>426</v>
      </c>
      <c r="C75" s="17">
        <v>38</v>
      </c>
      <c r="D75" s="17">
        <v>41</v>
      </c>
      <c r="E75" s="42">
        <v>29</v>
      </c>
      <c r="F75" s="42">
        <v>33</v>
      </c>
      <c r="G75" s="28"/>
      <c r="H75" s="20"/>
      <c r="I75" s="20"/>
      <c r="J75" s="20"/>
      <c r="K75" s="20"/>
      <c r="L75" s="20"/>
      <c r="M75" s="20"/>
      <c r="N75" s="20"/>
      <c r="O75" s="20"/>
      <c r="P75" s="20"/>
    </row>
    <row r="76" spans="1:16" ht="38.25">
      <c r="A76" s="5"/>
      <c r="B76" s="27" t="s">
        <v>427</v>
      </c>
      <c r="C76" s="17">
        <v>40</v>
      </c>
      <c r="D76" s="17">
        <v>44</v>
      </c>
      <c r="E76" s="42">
        <v>29</v>
      </c>
      <c r="F76" s="42">
        <v>33</v>
      </c>
      <c r="G76" s="28"/>
      <c r="H76" s="20"/>
      <c r="I76" s="20"/>
      <c r="J76" s="20"/>
      <c r="K76" s="20"/>
      <c r="L76" s="20"/>
      <c r="M76" s="20"/>
      <c r="N76" s="20"/>
      <c r="O76" s="20"/>
      <c r="P76" s="20"/>
    </row>
    <row r="77" spans="1:16" ht="38.25">
      <c r="A77" s="5"/>
      <c r="B77" s="27" t="s">
        <v>333</v>
      </c>
      <c r="C77" s="17">
        <v>29</v>
      </c>
      <c r="D77" s="17">
        <v>33</v>
      </c>
      <c r="E77" s="17">
        <v>29</v>
      </c>
      <c r="F77" s="17">
        <v>33</v>
      </c>
      <c r="G77" s="28"/>
      <c r="H77" s="20"/>
      <c r="I77" s="20"/>
      <c r="J77" s="20"/>
      <c r="K77" s="20"/>
      <c r="L77" s="20"/>
      <c r="M77" s="20"/>
      <c r="N77" s="20"/>
      <c r="O77" s="20"/>
      <c r="P77" s="20"/>
    </row>
    <row r="78" spans="1:16" ht="38.25">
      <c r="A78" s="5"/>
      <c r="B78" s="31" t="s">
        <v>480</v>
      </c>
      <c r="C78" s="17">
        <v>119</v>
      </c>
      <c r="D78" s="17">
        <v>126</v>
      </c>
      <c r="E78" s="28">
        <v>112</v>
      </c>
      <c r="F78" s="28">
        <v>118</v>
      </c>
      <c r="G78" s="28"/>
      <c r="H78" s="20"/>
      <c r="I78" s="20"/>
      <c r="J78" s="20"/>
      <c r="K78" s="20"/>
      <c r="L78" s="20"/>
      <c r="M78" s="20"/>
      <c r="N78" s="20"/>
      <c r="O78" s="20"/>
      <c r="P78" s="20"/>
    </row>
    <row r="79" spans="1:16" ht="38.25">
      <c r="A79" s="5"/>
      <c r="B79" s="116" t="s">
        <v>56</v>
      </c>
      <c r="C79" s="117">
        <v>2</v>
      </c>
      <c r="D79" s="117">
        <v>3</v>
      </c>
      <c r="E79" s="118">
        <v>2</v>
      </c>
      <c r="F79" s="118">
        <v>3</v>
      </c>
      <c r="G79" s="28"/>
      <c r="H79" s="20"/>
      <c r="I79" s="20"/>
      <c r="J79" s="20"/>
      <c r="K79" s="20"/>
      <c r="L79" s="20"/>
      <c r="M79" s="20"/>
      <c r="N79" s="20"/>
      <c r="O79" s="20"/>
      <c r="P79" s="20"/>
    </row>
    <row r="80" spans="1:16" ht="38.25">
      <c r="A80" s="5"/>
      <c r="B80" s="116" t="s">
        <v>94</v>
      </c>
      <c r="C80" s="117">
        <v>3.5</v>
      </c>
      <c r="D80" s="117">
        <v>4</v>
      </c>
      <c r="E80" s="118">
        <v>3.5</v>
      </c>
      <c r="F80" s="118">
        <v>4</v>
      </c>
      <c r="G80" s="28"/>
      <c r="H80" s="20"/>
      <c r="I80" s="20"/>
      <c r="J80" s="20"/>
      <c r="K80" s="20"/>
      <c r="L80" s="20"/>
      <c r="M80" s="20"/>
      <c r="N80" s="20"/>
      <c r="O80" s="20"/>
      <c r="P80" s="20"/>
    </row>
    <row r="81" spans="1:16" ht="38.25">
      <c r="A81" s="5"/>
      <c r="B81" s="116" t="s">
        <v>13</v>
      </c>
      <c r="C81" s="117">
        <v>2</v>
      </c>
      <c r="D81" s="117">
        <v>3</v>
      </c>
      <c r="E81" s="118">
        <v>2</v>
      </c>
      <c r="F81" s="118">
        <v>3</v>
      </c>
      <c r="G81" s="28"/>
      <c r="H81" s="20"/>
      <c r="I81" s="20"/>
      <c r="J81" s="20"/>
      <c r="K81" s="20"/>
      <c r="L81" s="20"/>
      <c r="M81" s="20"/>
      <c r="N81" s="20"/>
      <c r="O81" s="20"/>
      <c r="P81" s="20"/>
    </row>
    <row r="82" spans="1:16" ht="38.25">
      <c r="A82" s="10" t="s">
        <v>159</v>
      </c>
      <c r="B82" s="29" t="s">
        <v>367</v>
      </c>
      <c r="C82" s="12"/>
      <c r="D82" s="12"/>
      <c r="E82" s="13">
        <v>180</v>
      </c>
      <c r="F82" s="13">
        <v>200</v>
      </c>
      <c r="G82" s="61">
        <v>0.04</v>
      </c>
      <c r="H82" s="61">
        <v>0.04</v>
      </c>
      <c r="I82" s="61">
        <v>0</v>
      </c>
      <c r="J82" s="61">
        <v>0</v>
      </c>
      <c r="K82" s="61">
        <v>10.1</v>
      </c>
      <c r="L82" s="61">
        <v>13.12</v>
      </c>
      <c r="M82" s="61">
        <v>41</v>
      </c>
      <c r="N82" s="61">
        <v>54</v>
      </c>
      <c r="O82" s="61">
        <v>1.6</v>
      </c>
      <c r="P82" s="61">
        <v>2</v>
      </c>
    </row>
    <row r="83" spans="1:16" ht="38.25">
      <c r="A83" s="5"/>
      <c r="B83" s="26" t="s">
        <v>29</v>
      </c>
      <c r="C83" s="17">
        <v>0.45</v>
      </c>
      <c r="D83" s="17">
        <v>0.54</v>
      </c>
      <c r="E83" s="17">
        <v>0.45</v>
      </c>
      <c r="F83" s="17">
        <v>0.54</v>
      </c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1:16" ht="38.25">
      <c r="A84" s="5"/>
      <c r="B84" s="26" t="s">
        <v>24</v>
      </c>
      <c r="C84" s="17">
        <v>10</v>
      </c>
      <c r="D84" s="17">
        <v>13</v>
      </c>
      <c r="E84" s="17">
        <v>10</v>
      </c>
      <c r="F84" s="17">
        <v>13</v>
      </c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1:16" ht="38.25">
      <c r="A85" s="5"/>
      <c r="B85" s="26" t="s">
        <v>44</v>
      </c>
      <c r="C85" s="17">
        <v>5</v>
      </c>
      <c r="D85" s="17">
        <v>6</v>
      </c>
      <c r="E85" s="17">
        <v>4</v>
      </c>
      <c r="F85" s="17">
        <v>5</v>
      </c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1:16" ht="38.25">
      <c r="A86" s="10" t="s">
        <v>160</v>
      </c>
      <c r="B86" s="29" t="s">
        <v>31</v>
      </c>
      <c r="C86" s="12">
        <v>35</v>
      </c>
      <c r="D86" s="12">
        <v>40</v>
      </c>
      <c r="E86" s="13">
        <v>35</v>
      </c>
      <c r="F86" s="13">
        <v>40</v>
      </c>
      <c r="G86" s="20">
        <v>1.66</v>
      </c>
      <c r="H86" s="20">
        <v>2</v>
      </c>
      <c r="I86" s="20">
        <v>0.28</v>
      </c>
      <c r="J86" s="20">
        <v>0.32</v>
      </c>
      <c r="K86" s="20">
        <v>17.22</v>
      </c>
      <c r="L86" s="20">
        <v>19.68</v>
      </c>
      <c r="M86" s="20">
        <f>G86*4+I86*9+K86*4</f>
        <v>78.03999999999999</v>
      </c>
      <c r="N86" s="20">
        <f>H86*4+J86*9+L86*4</f>
        <v>89.6</v>
      </c>
      <c r="O86" s="20">
        <v>0</v>
      </c>
      <c r="P86" s="20">
        <v>0</v>
      </c>
    </row>
    <row r="87" spans="1:16" ht="38.25">
      <c r="A87" s="10" t="s">
        <v>384</v>
      </c>
      <c r="B87" s="38" t="s">
        <v>136</v>
      </c>
      <c r="C87" s="24">
        <v>93</v>
      </c>
      <c r="D87" s="24">
        <v>93</v>
      </c>
      <c r="E87" s="424">
        <v>93</v>
      </c>
      <c r="F87" s="424">
        <v>93</v>
      </c>
      <c r="G87" s="444">
        <v>0.37</v>
      </c>
      <c r="H87" s="444">
        <v>0.37</v>
      </c>
      <c r="I87" s="444">
        <v>0.37</v>
      </c>
      <c r="J87" s="444">
        <v>0.37</v>
      </c>
      <c r="K87" s="444">
        <v>9.73</v>
      </c>
      <c r="L87" s="444">
        <v>9.73</v>
      </c>
      <c r="M87" s="444">
        <v>41.85</v>
      </c>
      <c r="N87" s="444">
        <v>41.85</v>
      </c>
      <c r="O87" s="444">
        <v>9.3</v>
      </c>
      <c r="P87" s="444">
        <v>9.3</v>
      </c>
    </row>
    <row r="88" spans="1:16" ht="38.25">
      <c r="A88" s="10" t="s">
        <v>452</v>
      </c>
      <c r="B88" s="38" t="s">
        <v>102</v>
      </c>
      <c r="C88" s="454"/>
      <c r="D88" s="454"/>
      <c r="E88" s="424">
        <v>13</v>
      </c>
      <c r="F88" s="424">
        <v>42</v>
      </c>
      <c r="G88" s="444">
        <v>0.97</v>
      </c>
      <c r="H88" s="444">
        <v>3.13</v>
      </c>
      <c r="I88" s="444">
        <v>1.23</v>
      </c>
      <c r="J88" s="444">
        <v>3.97</v>
      </c>
      <c r="K88" s="444">
        <v>4.11</v>
      </c>
      <c r="L88" s="444">
        <v>13.28</v>
      </c>
      <c r="M88" s="444">
        <v>43.64</v>
      </c>
      <c r="N88" s="444">
        <v>140.99</v>
      </c>
      <c r="O88" s="444">
        <v>0</v>
      </c>
      <c r="P88" s="444">
        <v>0</v>
      </c>
    </row>
    <row r="89" spans="1:16" ht="38.25">
      <c r="A89" s="10"/>
      <c r="B89" s="119" t="s">
        <v>451</v>
      </c>
      <c r="C89" s="78">
        <v>13</v>
      </c>
      <c r="D89" s="78">
        <v>42</v>
      </c>
      <c r="E89" s="78">
        <v>13</v>
      </c>
      <c r="F89" s="78">
        <v>42</v>
      </c>
      <c r="G89" s="458"/>
      <c r="H89" s="458"/>
      <c r="I89" s="458"/>
      <c r="J89" s="458"/>
      <c r="K89" s="458"/>
      <c r="L89" s="458"/>
      <c r="M89" s="458"/>
      <c r="N89" s="458"/>
      <c r="O89" s="458"/>
      <c r="P89" s="458"/>
    </row>
    <row r="90" spans="1:16" ht="38.25">
      <c r="A90" s="5"/>
      <c r="B90" s="29" t="s">
        <v>25</v>
      </c>
      <c r="C90" s="12"/>
      <c r="D90" s="12"/>
      <c r="E90" s="37">
        <f aca="true" t="shared" si="3" ref="E90:P90">E70+E71+E82+E86+E87+E88</f>
        <v>631</v>
      </c>
      <c r="F90" s="37">
        <f t="shared" si="3"/>
        <v>730</v>
      </c>
      <c r="G90" s="37">
        <f t="shared" si="3"/>
        <v>17.15</v>
      </c>
      <c r="H90" s="37">
        <f t="shared" si="3"/>
        <v>22.479999999999997</v>
      </c>
      <c r="I90" s="37">
        <f t="shared" si="3"/>
        <v>9.78</v>
      </c>
      <c r="J90" s="37">
        <f t="shared" si="3"/>
        <v>14.09</v>
      </c>
      <c r="K90" s="37">
        <f t="shared" si="3"/>
        <v>65.17</v>
      </c>
      <c r="L90" s="37">
        <f t="shared" si="3"/>
        <v>94.98</v>
      </c>
      <c r="M90" s="37">
        <f t="shared" si="3"/>
        <v>462.28</v>
      </c>
      <c r="N90" s="37">
        <f t="shared" si="3"/>
        <v>682.1700000000001</v>
      </c>
      <c r="O90" s="37">
        <f t="shared" si="3"/>
        <v>13.64</v>
      </c>
      <c r="P90" s="37">
        <f t="shared" si="3"/>
        <v>14.3</v>
      </c>
    </row>
    <row r="91" spans="1:16" ht="38.25">
      <c r="A91" s="5"/>
      <c r="B91" s="41" t="s">
        <v>430</v>
      </c>
      <c r="C91" s="42"/>
      <c r="D91" s="42"/>
      <c r="E91" s="42"/>
      <c r="F91" s="42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1:16" ht="38.25">
      <c r="A92" s="436" t="s">
        <v>523</v>
      </c>
      <c r="B92" s="11" t="s">
        <v>431</v>
      </c>
      <c r="C92" s="440">
        <v>154</v>
      </c>
      <c r="D92" s="440">
        <v>154</v>
      </c>
      <c r="E92" s="424">
        <v>150</v>
      </c>
      <c r="F92" s="424">
        <v>150</v>
      </c>
      <c r="G92" s="444">
        <v>4.36</v>
      </c>
      <c r="H92" s="444">
        <v>4.36</v>
      </c>
      <c r="I92" s="444">
        <v>3.76</v>
      </c>
      <c r="J92" s="444">
        <v>3.76</v>
      </c>
      <c r="K92" s="444">
        <v>6</v>
      </c>
      <c r="L92" s="444">
        <v>6</v>
      </c>
      <c r="M92" s="444">
        <v>79.5</v>
      </c>
      <c r="N92" s="444">
        <v>79.5</v>
      </c>
      <c r="O92" s="444">
        <v>1.06</v>
      </c>
      <c r="P92" s="444">
        <v>1.06</v>
      </c>
    </row>
    <row r="93" spans="1:16" ht="38.25">
      <c r="A93" s="5"/>
      <c r="B93" s="11" t="s">
        <v>25</v>
      </c>
      <c r="C93" s="12"/>
      <c r="D93" s="12"/>
      <c r="E93" s="37">
        <f>E92</f>
        <v>150</v>
      </c>
      <c r="F93" s="37">
        <f aca="true" t="shared" si="4" ref="F93:P93">F92</f>
        <v>150</v>
      </c>
      <c r="G93" s="37">
        <f t="shared" si="4"/>
        <v>4.36</v>
      </c>
      <c r="H93" s="37">
        <f t="shared" si="4"/>
        <v>4.36</v>
      </c>
      <c r="I93" s="37">
        <f t="shared" si="4"/>
        <v>3.76</v>
      </c>
      <c r="J93" s="37">
        <f t="shared" si="4"/>
        <v>3.76</v>
      </c>
      <c r="K93" s="37">
        <f t="shared" si="4"/>
        <v>6</v>
      </c>
      <c r="L93" s="37">
        <f t="shared" si="4"/>
        <v>6</v>
      </c>
      <c r="M93" s="37">
        <f t="shared" si="4"/>
        <v>79.5</v>
      </c>
      <c r="N93" s="37">
        <f t="shared" si="4"/>
        <v>79.5</v>
      </c>
      <c r="O93" s="37">
        <f t="shared" si="4"/>
        <v>1.06</v>
      </c>
      <c r="P93" s="37">
        <f t="shared" si="4"/>
        <v>1.06</v>
      </c>
    </row>
    <row r="94" spans="1:16" ht="38.25">
      <c r="A94" s="5"/>
      <c r="B94" s="44" t="s">
        <v>30</v>
      </c>
      <c r="C94" s="12"/>
      <c r="D94" s="12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</row>
    <row r="95" spans="1:16" ht="38.25">
      <c r="A95" s="5"/>
      <c r="B95" s="16" t="s">
        <v>33</v>
      </c>
      <c r="C95" s="17">
        <v>4</v>
      </c>
      <c r="D95" s="17">
        <v>6</v>
      </c>
      <c r="E95" s="13">
        <v>4</v>
      </c>
      <c r="F95" s="13">
        <v>6</v>
      </c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1:16" ht="38.25">
      <c r="A96" s="5"/>
      <c r="B96" s="29" t="s">
        <v>34</v>
      </c>
      <c r="C96" s="35"/>
      <c r="D96" s="35"/>
      <c r="E96" s="37">
        <f aca="true" t="shared" si="5" ref="E96:P96">E18+E20+E68+E90+E93</f>
        <v>1823</v>
      </c>
      <c r="F96" s="37">
        <f t="shared" si="5"/>
        <v>2226</v>
      </c>
      <c r="G96" s="37">
        <f t="shared" si="5"/>
        <v>47.41</v>
      </c>
      <c r="H96" s="37">
        <f t="shared" si="5"/>
        <v>62.29</v>
      </c>
      <c r="I96" s="37">
        <f t="shared" si="5"/>
        <v>52.69</v>
      </c>
      <c r="J96" s="37">
        <f t="shared" si="5"/>
        <v>69.17000000000002</v>
      </c>
      <c r="K96" s="37">
        <f t="shared" si="5"/>
        <v>193.40000000000003</v>
      </c>
      <c r="L96" s="37">
        <f t="shared" si="5"/>
        <v>268.65000000000003</v>
      </c>
      <c r="M96" s="37">
        <f t="shared" si="5"/>
        <v>1489.08</v>
      </c>
      <c r="N96" s="37">
        <f t="shared" si="5"/>
        <v>2036.41</v>
      </c>
      <c r="O96" s="37">
        <f t="shared" si="5"/>
        <v>38.800000000000004</v>
      </c>
      <c r="P96" s="37">
        <f t="shared" si="5"/>
        <v>45.75</v>
      </c>
    </row>
    <row r="97" spans="5:6" ht="38.25">
      <c r="E97" s="81"/>
      <c r="F97" s="81"/>
    </row>
    <row r="100" ht="38.25">
      <c r="B100" s="120"/>
    </row>
    <row r="130" ht="38.25">
      <c r="E130" s="81"/>
    </row>
  </sheetData>
  <sheetProtection/>
  <mergeCells count="11">
    <mergeCell ref="E1:F2"/>
    <mergeCell ref="C1:D2"/>
    <mergeCell ref="A1:A3"/>
    <mergeCell ref="G3:H3"/>
    <mergeCell ref="M1:N2"/>
    <mergeCell ref="K3:L3"/>
    <mergeCell ref="O3:P3"/>
    <mergeCell ref="I3:J3"/>
    <mergeCell ref="G1:L2"/>
    <mergeCell ref="O1:P2"/>
    <mergeCell ref="B1:B3"/>
  </mergeCells>
  <printOptions/>
  <pageMargins left="0" right="0" top="0" bottom="0" header="0" footer="0"/>
  <pageSetup horizontalDpi="600" verticalDpi="600" orientation="landscape" paperSize="9" scale="35" r:id="rId1"/>
  <rowBreaks count="1" manualBreakCount="1">
    <brk id="40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131"/>
  <sheetViews>
    <sheetView view="pageBreakPreview" zoomScale="40" zoomScaleSheetLayoutView="40" zoomScalePageLayoutView="0" workbookViewId="0" topLeftCell="A1">
      <selection activeCell="B1" sqref="B1:B3"/>
    </sheetView>
  </sheetViews>
  <sheetFormatPr defaultColWidth="9.140625" defaultRowHeight="15"/>
  <cols>
    <col min="1" max="1" width="27.00390625" style="49" bestFit="1" customWidth="1"/>
    <col min="2" max="2" width="107.140625" style="2" customWidth="1"/>
    <col min="3" max="3" width="21.8515625" style="2" bestFit="1" customWidth="1"/>
    <col min="4" max="4" width="20.140625" style="2" bestFit="1" customWidth="1"/>
    <col min="5" max="6" width="23.57421875" style="2" bestFit="1" customWidth="1"/>
    <col min="7" max="10" width="16.7109375" style="2" bestFit="1" customWidth="1"/>
    <col min="11" max="12" width="20.140625" style="2" bestFit="1" customWidth="1"/>
    <col min="13" max="14" width="23.57421875" style="2" bestFit="1" customWidth="1"/>
    <col min="15" max="16" width="16.7109375" style="2" bestFit="1" customWidth="1"/>
    <col min="17" max="17" width="35.57421875" style="2" bestFit="1" customWidth="1"/>
    <col min="18" max="18" width="6.28125" style="2" customWidth="1"/>
    <col min="19" max="19" width="15.7109375" style="2" customWidth="1"/>
    <col min="20" max="16384" width="9.140625" style="2" customWidth="1"/>
  </cols>
  <sheetData>
    <row r="1" spans="1:16" ht="38.25" customHeight="1">
      <c r="A1" s="526" t="s">
        <v>104</v>
      </c>
      <c r="B1" s="527" t="s">
        <v>570</v>
      </c>
      <c r="C1" s="526" t="s">
        <v>486</v>
      </c>
      <c r="D1" s="530"/>
      <c r="E1" s="526" t="s">
        <v>486</v>
      </c>
      <c r="F1" s="530"/>
      <c r="G1" s="525" t="s">
        <v>0</v>
      </c>
      <c r="H1" s="525"/>
      <c r="I1" s="525"/>
      <c r="J1" s="525"/>
      <c r="K1" s="525"/>
      <c r="L1" s="525"/>
      <c r="M1" s="526" t="s">
        <v>490</v>
      </c>
      <c r="N1" s="530"/>
      <c r="O1" s="526" t="s">
        <v>351</v>
      </c>
      <c r="P1" s="526"/>
    </row>
    <row r="2" spans="1:16" ht="38.25">
      <c r="A2" s="526"/>
      <c r="B2" s="528"/>
      <c r="C2" s="530"/>
      <c r="D2" s="530"/>
      <c r="E2" s="530"/>
      <c r="F2" s="530"/>
      <c r="G2" s="525"/>
      <c r="H2" s="525"/>
      <c r="I2" s="525"/>
      <c r="J2" s="525"/>
      <c r="K2" s="525"/>
      <c r="L2" s="525"/>
      <c r="M2" s="530"/>
      <c r="N2" s="530"/>
      <c r="O2" s="526"/>
      <c r="P2" s="526"/>
    </row>
    <row r="3" spans="1:16" ht="84" customHeight="1">
      <c r="A3" s="526"/>
      <c r="B3" s="529"/>
      <c r="C3" s="50" t="s">
        <v>1</v>
      </c>
      <c r="D3" s="50" t="s">
        <v>2</v>
      </c>
      <c r="E3" s="50" t="s">
        <v>1</v>
      </c>
      <c r="F3" s="50" t="s">
        <v>2</v>
      </c>
      <c r="G3" s="526" t="s">
        <v>352</v>
      </c>
      <c r="H3" s="526"/>
      <c r="I3" s="526" t="s">
        <v>4</v>
      </c>
      <c r="J3" s="525"/>
      <c r="K3" s="525" t="s">
        <v>3</v>
      </c>
      <c r="L3" s="525"/>
      <c r="M3" s="50"/>
      <c r="N3" s="50"/>
      <c r="O3" s="525" t="s">
        <v>5</v>
      </c>
      <c r="P3" s="525"/>
    </row>
    <row r="4" spans="1:16" ht="38.25">
      <c r="A4" s="44"/>
      <c r="B4" s="6" t="s">
        <v>6</v>
      </c>
      <c r="C4" s="5" t="s">
        <v>322</v>
      </c>
      <c r="D4" s="5" t="s">
        <v>323</v>
      </c>
      <c r="E4" s="5" t="s">
        <v>324</v>
      </c>
      <c r="F4" s="7" t="s">
        <v>324</v>
      </c>
      <c r="G4" s="7" t="s">
        <v>1</v>
      </c>
      <c r="H4" s="8" t="s">
        <v>2</v>
      </c>
      <c r="I4" s="7" t="s">
        <v>1</v>
      </c>
      <c r="J4" s="8" t="s">
        <v>2</v>
      </c>
      <c r="K4" s="7" t="s">
        <v>1</v>
      </c>
      <c r="L4" s="8" t="s">
        <v>2</v>
      </c>
      <c r="M4" s="7" t="s">
        <v>1</v>
      </c>
      <c r="N4" s="8" t="s">
        <v>2</v>
      </c>
      <c r="O4" s="7" t="s">
        <v>1</v>
      </c>
      <c r="P4" s="8" t="s">
        <v>2</v>
      </c>
    </row>
    <row r="5" spans="1:16" ht="39" customHeight="1">
      <c r="A5" s="53" t="s">
        <v>161</v>
      </c>
      <c r="B5" s="74" t="s">
        <v>464</v>
      </c>
      <c r="C5" s="121"/>
      <c r="D5" s="121"/>
      <c r="E5" s="13">
        <v>150</v>
      </c>
      <c r="F5" s="13">
        <v>200</v>
      </c>
      <c r="G5" s="14">
        <v>4.6</v>
      </c>
      <c r="H5" s="14">
        <v>6.12</v>
      </c>
      <c r="I5" s="14">
        <v>5.83</v>
      </c>
      <c r="J5" s="14">
        <v>7.3</v>
      </c>
      <c r="K5" s="14">
        <v>14.51</v>
      </c>
      <c r="L5" s="14">
        <v>19.32</v>
      </c>
      <c r="M5" s="14">
        <v>128</v>
      </c>
      <c r="N5" s="14">
        <v>167</v>
      </c>
      <c r="O5" s="14">
        <v>0.84</v>
      </c>
      <c r="P5" s="14">
        <v>1.12</v>
      </c>
    </row>
    <row r="6" spans="1:16" ht="38.25">
      <c r="A6" s="122"/>
      <c r="B6" s="123" t="s">
        <v>27</v>
      </c>
      <c r="C6" s="117">
        <v>130</v>
      </c>
      <c r="D6" s="117">
        <v>173</v>
      </c>
      <c r="E6" s="17">
        <v>130</v>
      </c>
      <c r="F6" s="17">
        <v>173</v>
      </c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38.25">
      <c r="A7" s="122"/>
      <c r="B7" s="123" t="s">
        <v>8</v>
      </c>
      <c r="C7" s="117">
        <v>2</v>
      </c>
      <c r="D7" s="117">
        <v>3</v>
      </c>
      <c r="E7" s="118">
        <v>2</v>
      </c>
      <c r="F7" s="118">
        <v>3</v>
      </c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38.25">
      <c r="A8" s="122"/>
      <c r="B8" s="123" t="s">
        <v>24</v>
      </c>
      <c r="C8" s="117">
        <v>3</v>
      </c>
      <c r="D8" s="117">
        <v>4</v>
      </c>
      <c r="E8" s="118">
        <v>3</v>
      </c>
      <c r="F8" s="118">
        <v>4</v>
      </c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ht="38.25">
      <c r="A9" s="122"/>
      <c r="B9" s="123" t="s">
        <v>39</v>
      </c>
      <c r="C9" s="117">
        <v>9</v>
      </c>
      <c r="D9" s="117">
        <v>12</v>
      </c>
      <c r="E9" s="118">
        <v>9</v>
      </c>
      <c r="F9" s="118">
        <v>12</v>
      </c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ht="38.25">
      <c r="A10" s="44" t="s">
        <v>162</v>
      </c>
      <c r="B10" s="11" t="s">
        <v>386</v>
      </c>
      <c r="C10" s="12"/>
      <c r="D10" s="12"/>
      <c r="E10" s="13">
        <v>180</v>
      </c>
      <c r="F10" s="13">
        <v>200</v>
      </c>
      <c r="G10" s="456">
        <v>1.3</v>
      </c>
      <c r="H10" s="456">
        <v>1.5</v>
      </c>
      <c r="I10" s="456">
        <v>1.92</v>
      </c>
      <c r="J10" s="456">
        <v>2.24</v>
      </c>
      <c r="K10" s="456">
        <v>13.8</v>
      </c>
      <c r="L10" s="456">
        <v>16.26</v>
      </c>
      <c r="M10" s="456">
        <f>G10*4+I10*9+K10*4</f>
        <v>77.68</v>
      </c>
      <c r="N10" s="456">
        <f>H10*4+J10*9+L10*4</f>
        <v>91.20000000000002</v>
      </c>
      <c r="O10" s="456">
        <v>0.78</v>
      </c>
      <c r="P10" s="456">
        <v>0.91</v>
      </c>
    </row>
    <row r="11" spans="1:16" ht="38.25">
      <c r="A11" s="44"/>
      <c r="B11" s="16" t="s">
        <v>27</v>
      </c>
      <c r="C11" s="457">
        <v>60</v>
      </c>
      <c r="D11" s="457">
        <v>70</v>
      </c>
      <c r="E11" s="457">
        <v>60</v>
      </c>
      <c r="F11" s="457">
        <v>70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38.25">
      <c r="A12" s="44"/>
      <c r="B12" s="16" t="s">
        <v>29</v>
      </c>
      <c r="C12" s="443">
        <v>0.47</v>
      </c>
      <c r="D12" s="443">
        <v>0.56</v>
      </c>
      <c r="E12" s="443">
        <v>0.47</v>
      </c>
      <c r="F12" s="443">
        <v>0.56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38.25">
      <c r="A13" s="44"/>
      <c r="B13" s="16" t="s">
        <v>24</v>
      </c>
      <c r="C13" s="457">
        <v>11</v>
      </c>
      <c r="D13" s="457">
        <v>13</v>
      </c>
      <c r="E13" s="457">
        <v>11</v>
      </c>
      <c r="F13" s="457">
        <v>13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39" customHeight="1">
      <c r="A14" s="44" t="s">
        <v>163</v>
      </c>
      <c r="B14" s="439" t="s">
        <v>54</v>
      </c>
      <c r="C14" s="454"/>
      <c r="D14" s="454"/>
      <c r="E14" s="383">
        <v>37</v>
      </c>
      <c r="F14" s="383">
        <v>51</v>
      </c>
      <c r="G14" s="456">
        <v>1.48</v>
      </c>
      <c r="H14" s="456">
        <v>1.8</v>
      </c>
      <c r="I14" s="456">
        <v>4.99</v>
      </c>
      <c r="J14" s="456">
        <v>6.88</v>
      </c>
      <c r="K14" s="456">
        <v>13.8</v>
      </c>
      <c r="L14" s="456">
        <v>18</v>
      </c>
      <c r="M14" s="456">
        <f>G14*4+I14*9+K14*4</f>
        <v>106.03</v>
      </c>
      <c r="N14" s="456">
        <f>H14*4+J14*9+L14*4</f>
        <v>141.12</v>
      </c>
      <c r="O14" s="456">
        <v>0</v>
      </c>
      <c r="P14" s="456">
        <v>0</v>
      </c>
    </row>
    <row r="15" spans="1:16" ht="38.25">
      <c r="A15" s="44"/>
      <c r="B15" s="442" t="s">
        <v>14</v>
      </c>
      <c r="C15" s="457">
        <v>32</v>
      </c>
      <c r="D15" s="457">
        <v>46</v>
      </c>
      <c r="E15" s="457">
        <v>32</v>
      </c>
      <c r="F15" s="457">
        <v>46</v>
      </c>
      <c r="G15" s="456"/>
      <c r="H15" s="456"/>
      <c r="I15" s="456"/>
      <c r="J15" s="456"/>
      <c r="K15" s="456"/>
      <c r="L15" s="456"/>
      <c r="M15" s="456"/>
      <c r="N15" s="456"/>
      <c r="O15" s="456"/>
      <c r="P15" s="456"/>
    </row>
    <row r="16" spans="1:16" s="435" customFormat="1" ht="38.25">
      <c r="A16" s="358"/>
      <c r="B16" s="442" t="s">
        <v>13</v>
      </c>
      <c r="C16" s="457">
        <v>5</v>
      </c>
      <c r="D16" s="457">
        <v>5</v>
      </c>
      <c r="E16" s="457">
        <v>5</v>
      </c>
      <c r="F16" s="457">
        <v>5</v>
      </c>
      <c r="G16" s="456"/>
      <c r="H16" s="456"/>
      <c r="I16" s="456"/>
      <c r="J16" s="456"/>
      <c r="K16" s="456"/>
      <c r="L16" s="456"/>
      <c r="M16" s="456"/>
      <c r="N16" s="456"/>
      <c r="O16" s="456"/>
      <c r="P16" s="456"/>
    </row>
    <row r="17" spans="1:16" ht="38.25">
      <c r="A17" s="44"/>
      <c r="B17" s="124" t="s">
        <v>25</v>
      </c>
      <c r="C17" s="12"/>
      <c r="D17" s="12"/>
      <c r="E17" s="37">
        <f aca="true" t="shared" si="0" ref="E17:P17">E5+E10+E14</f>
        <v>367</v>
      </c>
      <c r="F17" s="37">
        <f t="shared" si="0"/>
        <v>451</v>
      </c>
      <c r="G17" s="37">
        <f t="shared" si="0"/>
        <v>7.379999999999999</v>
      </c>
      <c r="H17" s="37">
        <f t="shared" si="0"/>
        <v>9.42</v>
      </c>
      <c r="I17" s="37">
        <f t="shared" si="0"/>
        <v>12.74</v>
      </c>
      <c r="J17" s="37">
        <f t="shared" si="0"/>
        <v>16.419999999999998</v>
      </c>
      <c r="K17" s="37">
        <f t="shared" si="0"/>
        <v>42.11</v>
      </c>
      <c r="L17" s="37">
        <f t="shared" si="0"/>
        <v>53.58</v>
      </c>
      <c r="M17" s="37">
        <f t="shared" si="0"/>
        <v>311.71000000000004</v>
      </c>
      <c r="N17" s="37">
        <f t="shared" si="0"/>
        <v>399.32000000000005</v>
      </c>
      <c r="O17" s="37">
        <f t="shared" si="0"/>
        <v>1.62</v>
      </c>
      <c r="P17" s="37">
        <f t="shared" si="0"/>
        <v>2.0300000000000002</v>
      </c>
    </row>
    <row r="18" spans="1:16" ht="38.25">
      <c r="A18" s="44"/>
      <c r="B18" s="124" t="s">
        <v>15</v>
      </c>
      <c r="C18" s="12"/>
      <c r="D18" s="12"/>
      <c r="E18" s="17"/>
      <c r="F18" s="17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38.25">
      <c r="A19" s="44" t="s">
        <v>164</v>
      </c>
      <c r="B19" s="23" t="s">
        <v>16</v>
      </c>
      <c r="C19" s="24">
        <v>125</v>
      </c>
      <c r="D19" s="24">
        <v>125</v>
      </c>
      <c r="E19" s="426">
        <v>125</v>
      </c>
      <c r="F19" s="426">
        <v>125</v>
      </c>
      <c r="G19" s="441">
        <v>0.13</v>
      </c>
      <c r="H19" s="441">
        <v>0.13</v>
      </c>
      <c r="I19" s="441">
        <v>0</v>
      </c>
      <c r="J19" s="441">
        <v>0</v>
      </c>
      <c r="K19" s="441">
        <v>11.38</v>
      </c>
      <c r="L19" s="441">
        <v>11.38</v>
      </c>
      <c r="M19" s="441">
        <v>46.25</v>
      </c>
      <c r="N19" s="441">
        <v>46.25</v>
      </c>
      <c r="O19" s="441">
        <v>2.5</v>
      </c>
      <c r="P19" s="441">
        <v>2.5</v>
      </c>
    </row>
    <row r="20" spans="1:16" ht="38.25">
      <c r="A20" s="44"/>
      <c r="B20" s="124" t="s">
        <v>25</v>
      </c>
      <c r="C20" s="12"/>
      <c r="D20" s="12"/>
      <c r="E20" s="37">
        <f>E19</f>
        <v>125</v>
      </c>
      <c r="F20" s="37">
        <f aca="true" t="shared" si="1" ref="F20:P20">F19</f>
        <v>125</v>
      </c>
      <c r="G20" s="37">
        <f t="shared" si="1"/>
        <v>0.13</v>
      </c>
      <c r="H20" s="37">
        <f t="shared" si="1"/>
        <v>0.13</v>
      </c>
      <c r="I20" s="37">
        <f t="shared" si="1"/>
        <v>0</v>
      </c>
      <c r="J20" s="37">
        <f t="shared" si="1"/>
        <v>0</v>
      </c>
      <c r="K20" s="37">
        <f t="shared" si="1"/>
        <v>11.38</v>
      </c>
      <c r="L20" s="37">
        <f t="shared" si="1"/>
        <v>11.38</v>
      </c>
      <c r="M20" s="37">
        <f t="shared" si="1"/>
        <v>46.25</v>
      </c>
      <c r="N20" s="37">
        <f t="shared" si="1"/>
        <v>46.25</v>
      </c>
      <c r="O20" s="37">
        <f t="shared" si="1"/>
        <v>2.5</v>
      </c>
      <c r="P20" s="37">
        <f t="shared" si="1"/>
        <v>2.5</v>
      </c>
    </row>
    <row r="21" spans="1:16" ht="39" customHeight="1">
      <c r="A21" s="44"/>
      <c r="B21" s="125" t="s">
        <v>17</v>
      </c>
      <c r="C21" s="17"/>
      <c r="D21" s="17"/>
      <c r="E21" s="17"/>
      <c r="F21" s="17"/>
      <c r="G21" s="20"/>
      <c r="H21" s="20"/>
      <c r="I21" s="20"/>
      <c r="J21" s="20"/>
      <c r="K21" s="20"/>
      <c r="L21" s="20"/>
      <c r="M21" s="20"/>
      <c r="N21" s="20"/>
      <c r="O21" s="20"/>
      <c r="P21" s="20"/>
    </row>
    <row r="22" spans="1:16" s="435" customFormat="1" ht="39" customHeight="1">
      <c r="A22" s="358" t="s">
        <v>167</v>
      </c>
      <c r="B22" s="447" t="s">
        <v>479</v>
      </c>
      <c r="C22" s="454"/>
      <c r="D22" s="454"/>
      <c r="E22" s="455">
        <v>50</v>
      </c>
      <c r="F22" s="455">
        <v>60</v>
      </c>
      <c r="G22" s="417">
        <v>2.3</v>
      </c>
      <c r="H22" s="417">
        <v>2.76</v>
      </c>
      <c r="I22" s="417">
        <v>5.92</v>
      </c>
      <c r="J22" s="417">
        <v>7.1</v>
      </c>
      <c r="K22" s="417">
        <v>0.25</v>
      </c>
      <c r="L22" s="417">
        <v>0.3</v>
      </c>
      <c r="M22" s="417">
        <f>G22*4+I22*9+K22*4</f>
        <v>63.480000000000004</v>
      </c>
      <c r="N22" s="417">
        <v>76.18</v>
      </c>
      <c r="O22" s="417">
        <v>0.3</v>
      </c>
      <c r="P22" s="417">
        <v>0.36</v>
      </c>
    </row>
    <row r="23" spans="1:16" s="435" customFormat="1" ht="39" customHeight="1">
      <c r="A23" s="436"/>
      <c r="B23" s="445" t="s">
        <v>429</v>
      </c>
      <c r="C23" s="463">
        <v>4</v>
      </c>
      <c r="D23" s="463">
        <v>5</v>
      </c>
      <c r="E23" s="457">
        <v>3</v>
      </c>
      <c r="F23" s="457">
        <v>4</v>
      </c>
      <c r="G23" s="456"/>
      <c r="H23" s="456"/>
      <c r="I23" s="456"/>
      <c r="J23" s="456"/>
      <c r="K23" s="456"/>
      <c r="L23" s="456"/>
      <c r="M23" s="456"/>
      <c r="N23" s="456"/>
      <c r="O23" s="456"/>
      <c r="P23" s="456"/>
    </row>
    <row r="24" spans="1:16" s="435" customFormat="1" ht="39" customHeight="1">
      <c r="A24" s="436"/>
      <c r="B24" s="445" t="s">
        <v>334</v>
      </c>
      <c r="C24" s="456">
        <v>3</v>
      </c>
      <c r="D24" s="456">
        <v>4</v>
      </c>
      <c r="E24" s="457">
        <v>3</v>
      </c>
      <c r="F24" s="457">
        <v>4</v>
      </c>
      <c r="G24" s="456"/>
      <c r="H24" s="456"/>
      <c r="I24" s="456"/>
      <c r="J24" s="456"/>
      <c r="K24" s="456"/>
      <c r="L24" s="456"/>
      <c r="M24" s="456"/>
      <c r="N24" s="456"/>
      <c r="O24" s="456"/>
      <c r="P24" s="456"/>
    </row>
    <row r="25" spans="1:16" s="435" customFormat="1" ht="39" customHeight="1">
      <c r="A25" s="436"/>
      <c r="B25" s="445" t="s">
        <v>94</v>
      </c>
      <c r="C25" s="457">
        <v>2.5</v>
      </c>
      <c r="D25" s="457">
        <v>3</v>
      </c>
      <c r="E25" s="457">
        <v>2.5</v>
      </c>
      <c r="F25" s="457">
        <v>3</v>
      </c>
      <c r="G25" s="456"/>
      <c r="H25" s="456"/>
      <c r="I25" s="456"/>
      <c r="J25" s="456"/>
      <c r="K25" s="456"/>
      <c r="L25" s="456"/>
      <c r="M25" s="456"/>
      <c r="N25" s="456"/>
      <c r="O25" s="456"/>
      <c r="P25" s="456"/>
    </row>
    <row r="26" spans="1:16" s="435" customFormat="1" ht="39" customHeight="1">
      <c r="A26" s="436"/>
      <c r="B26" s="445" t="s">
        <v>391</v>
      </c>
      <c r="C26" s="457">
        <v>49</v>
      </c>
      <c r="D26" s="457">
        <v>57</v>
      </c>
      <c r="E26" s="457">
        <v>46</v>
      </c>
      <c r="F26" s="457">
        <v>54</v>
      </c>
      <c r="G26" s="418"/>
      <c r="H26" s="456"/>
      <c r="I26" s="456"/>
      <c r="J26" s="456"/>
      <c r="K26" s="456"/>
      <c r="L26" s="456"/>
      <c r="M26" s="456"/>
      <c r="N26" s="456"/>
      <c r="O26" s="456"/>
      <c r="P26" s="456"/>
    </row>
    <row r="27" spans="1:16" ht="38.25">
      <c r="A27" s="44" t="s">
        <v>165</v>
      </c>
      <c r="B27" s="468" t="s">
        <v>531</v>
      </c>
      <c r="C27" s="12"/>
      <c r="D27" s="12"/>
      <c r="E27" s="13">
        <v>150</v>
      </c>
      <c r="F27" s="13">
        <v>200</v>
      </c>
      <c r="G27" s="458">
        <v>4.2</v>
      </c>
      <c r="H27" s="458">
        <v>5.82</v>
      </c>
      <c r="I27" s="458">
        <v>4.04</v>
      </c>
      <c r="J27" s="458">
        <v>4.62</v>
      </c>
      <c r="K27" s="20">
        <v>8.08</v>
      </c>
      <c r="L27" s="20">
        <v>11.19</v>
      </c>
      <c r="M27" s="20">
        <v>104.48</v>
      </c>
      <c r="N27" s="444">
        <v>132.62</v>
      </c>
      <c r="O27" s="20">
        <v>4.75</v>
      </c>
      <c r="P27" s="20">
        <v>6.3</v>
      </c>
    </row>
    <row r="28" spans="1:16" s="435" customFormat="1" ht="38.25">
      <c r="A28" s="358"/>
      <c r="B28" s="432" t="s">
        <v>55</v>
      </c>
      <c r="C28" s="496">
        <v>13</v>
      </c>
      <c r="D28" s="496">
        <v>16</v>
      </c>
      <c r="E28" s="496">
        <v>11</v>
      </c>
      <c r="F28" s="496">
        <v>14</v>
      </c>
      <c r="G28" s="458"/>
      <c r="H28" s="458"/>
      <c r="I28" s="458"/>
      <c r="J28" s="458"/>
      <c r="K28" s="458"/>
      <c r="L28" s="458"/>
      <c r="M28" s="458"/>
      <c r="N28" s="458"/>
      <c r="O28" s="458"/>
      <c r="P28" s="458"/>
    </row>
    <row r="29" spans="1:16" ht="38.25">
      <c r="A29" s="44"/>
      <c r="B29" s="26" t="s">
        <v>429</v>
      </c>
      <c r="C29" s="17">
        <v>10</v>
      </c>
      <c r="D29" s="17">
        <v>10</v>
      </c>
      <c r="E29" s="42">
        <v>6</v>
      </c>
      <c r="F29" s="17">
        <v>8</v>
      </c>
      <c r="G29" s="20"/>
      <c r="H29" s="477"/>
      <c r="I29" s="477"/>
      <c r="J29" s="477"/>
      <c r="K29" s="477"/>
      <c r="L29" s="477"/>
      <c r="M29" s="477"/>
      <c r="N29" s="477"/>
      <c r="O29" s="477"/>
      <c r="P29" s="477"/>
    </row>
    <row r="30" spans="1:16" ht="38.25">
      <c r="A30" s="44"/>
      <c r="B30" s="26" t="s">
        <v>334</v>
      </c>
      <c r="C30" s="17">
        <v>6</v>
      </c>
      <c r="D30" s="17">
        <v>8</v>
      </c>
      <c r="E30" s="42">
        <v>6</v>
      </c>
      <c r="F30" s="17">
        <v>8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</row>
    <row r="31" spans="1:16" ht="38.25">
      <c r="A31" s="44"/>
      <c r="B31" s="33" t="s">
        <v>97</v>
      </c>
      <c r="C31" s="17">
        <v>57</v>
      </c>
      <c r="D31" s="17">
        <v>76</v>
      </c>
      <c r="E31" s="28">
        <v>43</v>
      </c>
      <c r="F31" s="28">
        <v>57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1:16" ht="38.25">
      <c r="A32" s="44"/>
      <c r="B32" s="33" t="s">
        <v>340</v>
      </c>
      <c r="C32" s="17">
        <v>61</v>
      </c>
      <c r="D32" s="17">
        <v>82</v>
      </c>
      <c r="E32" s="28">
        <v>43</v>
      </c>
      <c r="F32" s="28">
        <v>57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1:16" ht="38.25">
      <c r="A33" s="44"/>
      <c r="B33" s="33" t="s">
        <v>341</v>
      </c>
      <c r="C33" s="17">
        <v>66</v>
      </c>
      <c r="D33" s="17">
        <v>88</v>
      </c>
      <c r="E33" s="28">
        <v>43</v>
      </c>
      <c r="F33" s="28">
        <v>57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1:16" ht="38.25">
      <c r="A34" s="44"/>
      <c r="B34" s="33" t="s">
        <v>342</v>
      </c>
      <c r="C34" s="17">
        <v>72</v>
      </c>
      <c r="D34" s="17">
        <v>95</v>
      </c>
      <c r="E34" s="28">
        <v>43</v>
      </c>
      <c r="F34" s="28">
        <v>57</v>
      </c>
      <c r="G34" s="20"/>
      <c r="H34" s="20"/>
      <c r="I34" s="20"/>
      <c r="J34" s="20"/>
      <c r="K34" s="20"/>
      <c r="L34" s="20"/>
      <c r="M34" s="20"/>
      <c r="N34" s="20"/>
      <c r="O34" s="20"/>
      <c r="P34" s="20"/>
    </row>
    <row r="35" spans="1:16" ht="38.25">
      <c r="A35" s="44"/>
      <c r="B35" s="26" t="s">
        <v>335</v>
      </c>
      <c r="C35" s="17">
        <v>43</v>
      </c>
      <c r="D35" s="17">
        <v>57</v>
      </c>
      <c r="E35" s="28">
        <v>43</v>
      </c>
      <c r="F35" s="28">
        <v>57</v>
      </c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spans="1:16" ht="42.75" customHeight="1">
      <c r="A36" s="44"/>
      <c r="B36" s="27" t="s">
        <v>426</v>
      </c>
      <c r="C36" s="17">
        <v>7.5</v>
      </c>
      <c r="D36" s="17">
        <v>10</v>
      </c>
      <c r="E36" s="28">
        <v>6</v>
      </c>
      <c r="F36" s="28">
        <v>8</v>
      </c>
      <c r="G36" s="20"/>
      <c r="H36" s="20"/>
      <c r="I36" s="20"/>
      <c r="J36" s="20"/>
      <c r="K36" s="20"/>
      <c r="L36" s="20"/>
      <c r="M36" s="20"/>
      <c r="N36" s="20"/>
      <c r="O36" s="20"/>
      <c r="P36" s="20"/>
    </row>
    <row r="37" spans="1:16" ht="38.25">
      <c r="A37" s="44"/>
      <c r="B37" s="27" t="s">
        <v>427</v>
      </c>
      <c r="C37" s="17">
        <v>8</v>
      </c>
      <c r="D37" s="17">
        <v>11</v>
      </c>
      <c r="E37" s="28">
        <v>6</v>
      </c>
      <c r="F37" s="28">
        <v>8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</row>
    <row r="38" spans="1:16" ht="38.25">
      <c r="A38" s="44"/>
      <c r="B38" s="27" t="s">
        <v>333</v>
      </c>
      <c r="C38" s="17">
        <v>6</v>
      </c>
      <c r="D38" s="17">
        <v>8</v>
      </c>
      <c r="E38" s="28">
        <v>6</v>
      </c>
      <c r="F38" s="28">
        <v>8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</row>
    <row r="39" spans="1:16" ht="38.25">
      <c r="A39" s="44"/>
      <c r="B39" s="126" t="s">
        <v>7</v>
      </c>
      <c r="C39" s="28">
        <v>3</v>
      </c>
      <c r="D39" s="28">
        <v>5</v>
      </c>
      <c r="E39" s="42">
        <v>3</v>
      </c>
      <c r="F39" s="42">
        <v>5</v>
      </c>
      <c r="G39" s="20"/>
      <c r="H39" s="20"/>
      <c r="I39" s="20"/>
      <c r="J39" s="20"/>
      <c r="K39" s="20"/>
      <c r="L39" s="20"/>
      <c r="M39" s="20"/>
      <c r="N39" s="20"/>
      <c r="O39" s="20"/>
      <c r="P39" s="20"/>
    </row>
    <row r="40" spans="1:16" ht="38.25">
      <c r="A40" s="44"/>
      <c r="B40" s="126" t="s">
        <v>13</v>
      </c>
      <c r="C40" s="443">
        <v>4.5</v>
      </c>
      <c r="D40" s="443">
        <v>5</v>
      </c>
      <c r="E40" s="443">
        <v>4.5</v>
      </c>
      <c r="F40" s="443">
        <v>5</v>
      </c>
      <c r="G40" s="20"/>
      <c r="H40" s="20"/>
      <c r="I40" s="20"/>
      <c r="J40" s="20"/>
      <c r="K40" s="20"/>
      <c r="L40" s="20"/>
      <c r="M40" s="20"/>
      <c r="N40" s="20"/>
      <c r="O40" s="20"/>
      <c r="P40" s="20"/>
    </row>
    <row r="41" spans="1:16" ht="38.25">
      <c r="A41" s="44" t="s">
        <v>166</v>
      </c>
      <c r="B41" s="468" t="s">
        <v>512</v>
      </c>
      <c r="C41" s="12"/>
      <c r="D41" s="12"/>
      <c r="E41" s="13">
        <v>150</v>
      </c>
      <c r="F41" s="13">
        <v>180</v>
      </c>
      <c r="G41" s="20">
        <v>7.7</v>
      </c>
      <c r="H41" s="14">
        <v>9.22</v>
      </c>
      <c r="I41" s="14">
        <v>8.1</v>
      </c>
      <c r="J41" s="14">
        <v>9.45</v>
      </c>
      <c r="K41" s="14">
        <v>15.85</v>
      </c>
      <c r="L41" s="14">
        <v>18.98</v>
      </c>
      <c r="M41" s="14">
        <v>174</v>
      </c>
      <c r="N41" s="14">
        <v>205</v>
      </c>
      <c r="O41" s="14">
        <v>8.99</v>
      </c>
      <c r="P41" s="14">
        <v>10.76</v>
      </c>
    </row>
    <row r="42" spans="1:16" ht="38.25">
      <c r="A42" s="44"/>
      <c r="B42" s="33" t="s">
        <v>97</v>
      </c>
      <c r="C42" s="17">
        <v>146</v>
      </c>
      <c r="D42" s="17">
        <v>176</v>
      </c>
      <c r="E42" s="17">
        <v>110</v>
      </c>
      <c r="F42" s="17">
        <v>132</v>
      </c>
      <c r="G42" s="20"/>
      <c r="H42" s="20"/>
      <c r="I42" s="20"/>
      <c r="J42" s="20"/>
      <c r="K42" s="20"/>
      <c r="L42" s="20"/>
      <c r="M42" s="20"/>
      <c r="N42" s="20"/>
      <c r="O42" s="20"/>
      <c r="P42" s="20"/>
    </row>
    <row r="43" spans="1:16" ht="38.25">
      <c r="A43" s="44"/>
      <c r="B43" s="33" t="s">
        <v>340</v>
      </c>
      <c r="C43" s="17">
        <v>157</v>
      </c>
      <c r="D43" s="17">
        <v>189</v>
      </c>
      <c r="E43" s="443">
        <v>110</v>
      </c>
      <c r="F43" s="443">
        <v>132</v>
      </c>
      <c r="G43" s="20"/>
      <c r="H43" s="20"/>
      <c r="I43" s="20"/>
      <c r="J43" s="20"/>
      <c r="K43" s="20"/>
      <c r="L43" s="20"/>
      <c r="M43" s="20"/>
      <c r="N43" s="20"/>
      <c r="O43" s="20"/>
      <c r="P43" s="20"/>
    </row>
    <row r="44" spans="1:16" ht="38.25">
      <c r="A44" s="44"/>
      <c r="B44" s="33" t="s">
        <v>341</v>
      </c>
      <c r="C44" s="17">
        <v>169</v>
      </c>
      <c r="D44" s="17">
        <v>203</v>
      </c>
      <c r="E44" s="443">
        <v>110</v>
      </c>
      <c r="F44" s="443">
        <v>132</v>
      </c>
      <c r="G44" s="20"/>
      <c r="H44" s="20"/>
      <c r="I44" s="20"/>
      <c r="J44" s="20"/>
      <c r="K44" s="20"/>
      <c r="L44" s="20"/>
      <c r="M44" s="20"/>
      <c r="N44" s="20"/>
      <c r="O44" s="20"/>
      <c r="P44" s="20"/>
    </row>
    <row r="45" spans="1:16" ht="38.25">
      <c r="A45" s="44"/>
      <c r="B45" s="33" t="s">
        <v>342</v>
      </c>
      <c r="C45" s="17">
        <v>184</v>
      </c>
      <c r="D45" s="17">
        <v>220</v>
      </c>
      <c r="E45" s="443">
        <v>110</v>
      </c>
      <c r="F45" s="443">
        <v>132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16" ht="38.25">
      <c r="A46" s="44"/>
      <c r="B46" s="26" t="s">
        <v>335</v>
      </c>
      <c r="C46" s="17">
        <v>110</v>
      </c>
      <c r="D46" s="17">
        <v>132</v>
      </c>
      <c r="E46" s="443">
        <v>110</v>
      </c>
      <c r="F46" s="443">
        <v>132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6" ht="38.25">
      <c r="A47" s="44"/>
      <c r="B47" s="26" t="s">
        <v>429</v>
      </c>
      <c r="C47" s="17">
        <v>8</v>
      </c>
      <c r="D47" s="17">
        <v>10</v>
      </c>
      <c r="E47" s="42">
        <v>7</v>
      </c>
      <c r="F47" s="17">
        <v>8</v>
      </c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6" ht="50.25" customHeight="1">
      <c r="A48" s="44"/>
      <c r="B48" s="26" t="s">
        <v>334</v>
      </c>
      <c r="C48" s="17">
        <v>7</v>
      </c>
      <c r="D48" s="17">
        <v>8</v>
      </c>
      <c r="E48" s="42">
        <v>7</v>
      </c>
      <c r="F48" s="17">
        <v>8</v>
      </c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1:16" ht="42.75" customHeight="1">
      <c r="A49" s="44"/>
      <c r="B49" s="27" t="s">
        <v>426</v>
      </c>
      <c r="C49" s="17">
        <v>15</v>
      </c>
      <c r="D49" s="17">
        <v>18</v>
      </c>
      <c r="E49" s="28">
        <v>12</v>
      </c>
      <c r="F49" s="28">
        <v>14</v>
      </c>
      <c r="G49" s="28"/>
      <c r="H49" s="20"/>
      <c r="I49" s="20"/>
      <c r="J49" s="20"/>
      <c r="K49" s="20"/>
      <c r="L49" s="20"/>
      <c r="M49" s="20"/>
      <c r="N49" s="20"/>
      <c r="O49" s="20"/>
      <c r="P49" s="20"/>
    </row>
    <row r="50" spans="1:16" ht="38.25">
      <c r="A50" s="44"/>
      <c r="B50" s="27" t="s">
        <v>427</v>
      </c>
      <c r="C50" s="17">
        <v>16</v>
      </c>
      <c r="D50" s="17">
        <v>19</v>
      </c>
      <c r="E50" s="28">
        <v>12</v>
      </c>
      <c r="F50" s="28">
        <v>14</v>
      </c>
      <c r="G50" s="28"/>
      <c r="H50" s="20"/>
      <c r="I50" s="20"/>
      <c r="J50" s="20"/>
      <c r="K50" s="20"/>
      <c r="L50" s="20"/>
      <c r="M50" s="20"/>
      <c r="N50" s="20"/>
      <c r="O50" s="20"/>
      <c r="P50" s="20"/>
    </row>
    <row r="51" spans="1:16" ht="38.25">
      <c r="A51" s="44"/>
      <c r="B51" s="27" t="s">
        <v>333</v>
      </c>
      <c r="C51" s="17">
        <v>12</v>
      </c>
      <c r="D51" s="17">
        <v>14</v>
      </c>
      <c r="E51" s="28">
        <v>12</v>
      </c>
      <c r="F51" s="28">
        <v>14</v>
      </c>
      <c r="G51" s="28"/>
      <c r="H51" s="20"/>
      <c r="I51" s="20"/>
      <c r="J51" s="20"/>
      <c r="K51" s="20"/>
      <c r="L51" s="20"/>
      <c r="M51" s="20"/>
      <c r="N51" s="20"/>
      <c r="O51" s="20"/>
      <c r="P51" s="20"/>
    </row>
    <row r="52" spans="1:16" ht="38.25">
      <c r="A52" s="44"/>
      <c r="B52" s="445" t="s">
        <v>55</v>
      </c>
      <c r="C52" s="496">
        <v>36</v>
      </c>
      <c r="D52" s="496">
        <v>42</v>
      </c>
      <c r="E52" s="496">
        <v>31</v>
      </c>
      <c r="F52" s="496">
        <v>37</v>
      </c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6" ht="38.25">
      <c r="A53" s="44"/>
      <c r="B53" s="125" t="s">
        <v>94</v>
      </c>
      <c r="C53" s="17">
        <v>4</v>
      </c>
      <c r="D53" s="17">
        <v>4.5</v>
      </c>
      <c r="E53" s="42">
        <v>4</v>
      </c>
      <c r="F53" s="28">
        <v>4.5</v>
      </c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ht="38.25">
      <c r="A54" s="44" t="s">
        <v>168</v>
      </c>
      <c r="B54" s="32" t="s">
        <v>60</v>
      </c>
      <c r="C54" s="32"/>
      <c r="D54" s="32"/>
      <c r="E54" s="94">
        <v>150</v>
      </c>
      <c r="F54" s="94">
        <v>200</v>
      </c>
      <c r="G54" s="95">
        <v>0.06</v>
      </c>
      <c r="H54" s="95">
        <v>0.08</v>
      </c>
      <c r="I54" s="95">
        <v>0.06</v>
      </c>
      <c r="J54" s="95">
        <v>0.08</v>
      </c>
      <c r="K54" s="95">
        <v>9.45</v>
      </c>
      <c r="L54" s="95">
        <v>14.93</v>
      </c>
      <c r="M54" s="95">
        <v>39</v>
      </c>
      <c r="N54" s="95">
        <v>61</v>
      </c>
      <c r="O54" s="95">
        <v>1.5</v>
      </c>
      <c r="P54" s="95">
        <v>2</v>
      </c>
    </row>
    <row r="55" spans="1:16" ht="38.25">
      <c r="A55" s="44"/>
      <c r="B55" s="445" t="s">
        <v>528</v>
      </c>
      <c r="C55" s="96">
        <v>17</v>
      </c>
      <c r="D55" s="96">
        <v>23</v>
      </c>
      <c r="E55" s="96">
        <v>15</v>
      </c>
      <c r="F55" s="96">
        <v>20</v>
      </c>
      <c r="G55" s="95"/>
      <c r="H55" s="95"/>
      <c r="I55" s="95"/>
      <c r="J55" s="95"/>
      <c r="K55" s="95"/>
      <c r="L55" s="95"/>
      <c r="M55" s="95"/>
      <c r="N55" s="95"/>
      <c r="O55" s="95"/>
      <c r="P55" s="95"/>
    </row>
    <row r="56" spans="1:16" ht="38.25">
      <c r="A56" s="44"/>
      <c r="B56" s="84" t="s">
        <v>24</v>
      </c>
      <c r="C56" s="96">
        <v>8</v>
      </c>
      <c r="D56" s="96">
        <v>13</v>
      </c>
      <c r="E56" s="96">
        <v>8</v>
      </c>
      <c r="F56" s="96">
        <v>13</v>
      </c>
      <c r="G56" s="95"/>
      <c r="H56" s="95"/>
      <c r="I56" s="95"/>
      <c r="J56" s="95"/>
      <c r="K56" s="95"/>
      <c r="L56" s="95"/>
      <c r="M56" s="95"/>
      <c r="N56" s="95"/>
      <c r="O56" s="95"/>
      <c r="P56" s="95"/>
    </row>
    <row r="57" spans="1:16" ht="38.25">
      <c r="A57" s="44" t="s">
        <v>172</v>
      </c>
      <c r="B57" s="124" t="s">
        <v>32</v>
      </c>
      <c r="C57" s="12">
        <v>40</v>
      </c>
      <c r="D57" s="12">
        <v>50</v>
      </c>
      <c r="E57" s="13">
        <v>40</v>
      </c>
      <c r="F57" s="13">
        <v>50</v>
      </c>
      <c r="G57" s="14">
        <v>1.64</v>
      </c>
      <c r="H57" s="14">
        <v>2.3</v>
      </c>
      <c r="I57" s="14">
        <v>0.48</v>
      </c>
      <c r="J57" s="14">
        <v>0.6</v>
      </c>
      <c r="K57" s="14">
        <v>13.36</v>
      </c>
      <c r="L57" s="14">
        <v>16.7</v>
      </c>
      <c r="M57" s="14">
        <f>G57*4+I57*9+K57*4</f>
        <v>64.32</v>
      </c>
      <c r="N57" s="14">
        <f>H57*4+J57*9+L57*4</f>
        <v>81.39999999999999</v>
      </c>
      <c r="O57" s="14">
        <v>0</v>
      </c>
      <c r="P57" s="14">
        <v>0</v>
      </c>
    </row>
    <row r="58" spans="1:16" ht="38.25">
      <c r="A58" s="44"/>
      <c r="B58" s="124" t="s">
        <v>25</v>
      </c>
      <c r="C58" s="12"/>
      <c r="D58" s="12"/>
      <c r="E58" s="37">
        <f aca="true" t="shared" si="2" ref="E58:P58">E22+E27+E41+E54+E57</f>
        <v>540</v>
      </c>
      <c r="F58" s="450">
        <f t="shared" si="2"/>
        <v>690</v>
      </c>
      <c r="G58" s="450">
        <f t="shared" si="2"/>
        <v>15.9</v>
      </c>
      <c r="H58" s="450">
        <f t="shared" si="2"/>
        <v>20.18</v>
      </c>
      <c r="I58" s="450">
        <f t="shared" si="2"/>
        <v>18.6</v>
      </c>
      <c r="J58" s="450">
        <f t="shared" si="2"/>
        <v>21.849999999999998</v>
      </c>
      <c r="K58" s="450">
        <f t="shared" si="2"/>
        <v>46.989999999999995</v>
      </c>
      <c r="L58" s="450">
        <f t="shared" si="2"/>
        <v>62.099999999999994</v>
      </c>
      <c r="M58" s="450">
        <f t="shared" si="2"/>
        <v>445.28000000000003</v>
      </c>
      <c r="N58" s="450">
        <f t="shared" si="2"/>
        <v>556.2</v>
      </c>
      <c r="O58" s="450">
        <f t="shared" si="2"/>
        <v>15.54</v>
      </c>
      <c r="P58" s="450">
        <f t="shared" si="2"/>
        <v>19.42</v>
      </c>
    </row>
    <row r="59" spans="1:16" ht="38.25">
      <c r="A59" s="44"/>
      <c r="B59" s="125" t="s">
        <v>26</v>
      </c>
      <c r="C59" s="17"/>
      <c r="D59" s="17"/>
      <c r="E59" s="17"/>
      <c r="F59" s="17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6" ht="39" customHeight="1">
      <c r="A60" s="44" t="s">
        <v>169</v>
      </c>
      <c r="B60" s="268" t="s">
        <v>77</v>
      </c>
      <c r="C60" s="258"/>
      <c r="D60" s="258"/>
      <c r="E60" s="259">
        <v>200</v>
      </c>
      <c r="F60" s="259">
        <v>240</v>
      </c>
      <c r="G60" s="263">
        <v>6.67</v>
      </c>
      <c r="H60" s="261">
        <v>8</v>
      </c>
      <c r="I60" s="261">
        <v>5.92</v>
      </c>
      <c r="J60" s="261">
        <v>7.1</v>
      </c>
      <c r="K60" s="261">
        <v>20.45</v>
      </c>
      <c r="L60" s="261">
        <v>24.54</v>
      </c>
      <c r="M60" s="261">
        <v>192</v>
      </c>
      <c r="N60" s="261">
        <v>230.4</v>
      </c>
      <c r="O60" s="261">
        <v>30</v>
      </c>
      <c r="P60" s="261">
        <v>36</v>
      </c>
    </row>
    <row r="61" spans="1:16" ht="38.25">
      <c r="A61" s="44"/>
      <c r="B61" s="268" t="s">
        <v>357</v>
      </c>
      <c r="C61" s="258"/>
      <c r="D61" s="258"/>
      <c r="E61" s="259">
        <v>15</v>
      </c>
      <c r="F61" s="259">
        <v>20</v>
      </c>
      <c r="G61" s="266">
        <v>0.64</v>
      </c>
      <c r="H61" s="266">
        <v>0.66</v>
      </c>
      <c r="I61" s="266">
        <v>1.16</v>
      </c>
      <c r="J61" s="266">
        <v>1.29</v>
      </c>
      <c r="K61" s="266">
        <v>2.11</v>
      </c>
      <c r="L61" s="266">
        <v>2.32</v>
      </c>
      <c r="M61" s="266">
        <v>19</v>
      </c>
      <c r="N61" s="266">
        <v>20</v>
      </c>
      <c r="O61" s="266">
        <v>0.13</v>
      </c>
      <c r="P61" s="266">
        <v>0.13</v>
      </c>
    </row>
    <row r="62" spans="1:16" ht="38.25">
      <c r="A62" s="44"/>
      <c r="B62" s="254" t="s">
        <v>94</v>
      </c>
      <c r="C62" s="260">
        <v>3.5</v>
      </c>
      <c r="D62" s="260">
        <v>4</v>
      </c>
      <c r="E62" s="260">
        <v>3.5</v>
      </c>
      <c r="F62" s="260">
        <v>4</v>
      </c>
      <c r="G62" s="263"/>
      <c r="H62" s="461"/>
      <c r="I62" s="461"/>
      <c r="J62" s="461"/>
      <c r="K62" s="461"/>
      <c r="L62" s="461"/>
      <c r="M62" s="461"/>
      <c r="N62" s="461"/>
      <c r="O62" s="461"/>
      <c r="P62" s="461"/>
    </row>
    <row r="63" spans="1:16" ht="36.75" customHeight="1">
      <c r="A63" s="44"/>
      <c r="B63" s="254" t="s">
        <v>13</v>
      </c>
      <c r="C63" s="260">
        <v>2</v>
      </c>
      <c r="D63" s="260">
        <v>3</v>
      </c>
      <c r="E63" s="260">
        <v>2</v>
      </c>
      <c r="F63" s="260">
        <v>3</v>
      </c>
      <c r="G63" s="263"/>
      <c r="H63" s="261"/>
      <c r="I63" s="261"/>
      <c r="J63" s="261"/>
      <c r="K63" s="261"/>
      <c r="L63" s="261"/>
      <c r="M63" s="261"/>
      <c r="N63" s="261"/>
      <c r="O63" s="261"/>
      <c r="P63" s="261"/>
    </row>
    <row r="64" spans="1:16" ht="38.25">
      <c r="A64" s="44"/>
      <c r="B64" s="254" t="s">
        <v>23</v>
      </c>
      <c r="C64" s="260">
        <v>16</v>
      </c>
      <c r="D64" s="260">
        <v>20</v>
      </c>
      <c r="E64" s="260">
        <v>16</v>
      </c>
      <c r="F64" s="260">
        <v>20</v>
      </c>
      <c r="G64" s="263"/>
      <c r="H64" s="263"/>
      <c r="I64" s="263"/>
      <c r="J64" s="263"/>
      <c r="K64" s="263"/>
      <c r="L64" s="263"/>
      <c r="M64" s="263"/>
      <c r="N64" s="263"/>
      <c r="O64" s="263"/>
      <c r="P64" s="263"/>
    </row>
    <row r="65" spans="1:16" ht="38.25">
      <c r="A65" s="44"/>
      <c r="B65" s="254" t="s">
        <v>53</v>
      </c>
      <c r="C65" s="260">
        <v>10</v>
      </c>
      <c r="D65" s="260">
        <v>15</v>
      </c>
      <c r="E65" s="260">
        <v>10</v>
      </c>
      <c r="F65" s="260">
        <v>15</v>
      </c>
      <c r="G65" s="263"/>
      <c r="H65" s="261"/>
      <c r="I65" s="261"/>
      <c r="J65" s="261"/>
      <c r="K65" s="261"/>
      <c r="L65" s="261"/>
      <c r="M65" s="261"/>
      <c r="N65" s="261"/>
      <c r="O65" s="261"/>
      <c r="P65" s="261"/>
    </row>
    <row r="66" spans="1:16" ht="38.25">
      <c r="A66" s="44"/>
      <c r="B66" s="254" t="s">
        <v>28</v>
      </c>
      <c r="C66" s="260">
        <v>27</v>
      </c>
      <c r="D66" s="260">
        <v>32</v>
      </c>
      <c r="E66" s="260">
        <v>27</v>
      </c>
      <c r="F66" s="260">
        <v>32</v>
      </c>
      <c r="G66" s="263"/>
      <c r="H66" s="261"/>
      <c r="I66" s="261"/>
      <c r="J66" s="261"/>
      <c r="K66" s="261"/>
      <c r="L66" s="261"/>
      <c r="M66" s="261"/>
      <c r="N66" s="261"/>
      <c r="O66" s="261"/>
      <c r="P66" s="261"/>
    </row>
    <row r="67" spans="1:16" ht="38.25">
      <c r="A67" s="44"/>
      <c r="B67" s="246" t="s">
        <v>92</v>
      </c>
      <c r="C67" s="260">
        <v>241</v>
      </c>
      <c r="D67" s="260">
        <v>290</v>
      </c>
      <c r="E67" s="260">
        <v>193</v>
      </c>
      <c r="F67" s="260">
        <v>232</v>
      </c>
      <c r="G67" s="263"/>
      <c r="H67" s="261"/>
      <c r="I67" s="261"/>
      <c r="J67" s="261"/>
      <c r="K67" s="261"/>
      <c r="L67" s="261"/>
      <c r="M67" s="261"/>
      <c r="N67" s="261"/>
      <c r="O67" s="261"/>
      <c r="P67" s="261"/>
    </row>
    <row r="68" spans="1:16" ht="38.25">
      <c r="A68" s="44"/>
      <c r="B68" s="249" t="s">
        <v>422</v>
      </c>
      <c r="C68" s="260">
        <v>203</v>
      </c>
      <c r="D68" s="260">
        <v>244</v>
      </c>
      <c r="E68" s="260">
        <v>193</v>
      </c>
      <c r="F68" s="260">
        <v>232</v>
      </c>
      <c r="G68" s="263"/>
      <c r="H68" s="261"/>
      <c r="I68" s="261"/>
      <c r="J68" s="261"/>
      <c r="K68" s="261"/>
      <c r="L68" s="261"/>
      <c r="M68" s="261"/>
      <c r="N68" s="261"/>
      <c r="O68" s="261"/>
      <c r="P68" s="261"/>
    </row>
    <row r="69" spans="1:16" ht="38.25">
      <c r="A69" s="44"/>
      <c r="B69" s="254" t="s">
        <v>50</v>
      </c>
      <c r="C69" s="260">
        <v>40</v>
      </c>
      <c r="D69" s="260">
        <v>48</v>
      </c>
      <c r="E69" s="260">
        <v>40</v>
      </c>
      <c r="F69" s="260">
        <v>48</v>
      </c>
      <c r="G69" s="263"/>
      <c r="H69" s="261"/>
      <c r="I69" s="261"/>
      <c r="J69" s="261"/>
      <c r="K69" s="261"/>
      <c r="L69" s="261"/>
      <c r="M69" s="261"/>
      <c r="N69" s="261"/>
      <c r="O69" s="261"/>
      <c r="P69" s="261"/>
    </row>
    <row r="70" spans="1:16" ht="38.25">
      <c r="A70" s="44"/>
      <c r="B70" s="254" t="s">
        <v>23</v>
      </c>
      <c r="C70" s="260">
        <v>0.8</v>
      </c>
      <c r="D70" s="260">
        <v>1</v>
      </c>
      <c r="E70" s="260">
        <v>0.8</v>
      </c>
      <c r="F70" s="260">
        <v>1</v>
      </c>
      <c r="G70" s="263"/>
      <c r="H70" s="261"/>
      <c r="I70" s="261"/>
      <c r="J70" s="261"/>
      <c r="K70" s="261"/>
      <c r="L70" s="261"/>
      <c r="M70" s="261"/>
      <c r="N70" s="261"/>
      <c r="O70" s="261"/>
      <c r="P70" s="261"/>
    </row>
    <row r="71" spans="1:16" ht="38.25">
      <c r="A71" s="44"/>
      <c r="B71" s="254" t="s">
        <v>13</v>
      </c>
      <c r="C71" s="260">
        <v>0.8</v>
      </c>
      <c r="D71" s="260">
        <v>1</v>
      </c>
      <c r="E71" s="260">
        <v>0.8</v>
      </c>
      <c r="F71" s="260">
        <v>1</v>
      </c>
      <c r="G71" s="263"/>
      <c r="H71" s="261"/>
      <c r="I71" s="261"/>
      <c r="J71" s="261"/>
      <c r="K71" s="261"/>
      <c r="L71" s="261"/>
      <c r="M71" s="261"/>
      <c r="N71" s="261"/>
      <c r="O71" s="261"/>
      <c r="P71" s="261"/>
    </row>
    <row r="72" spans="1:16" ht="38.25">
      <c r="A72" s="44"/>
      <c r="B72" s="254" t="s">
        <v>50</v>
      </c>
      <c r="C72" s="260">
        <v>15</v>
      </c>
      <c r="D72" s="260">
        <v>20</v>
      </c>
      <c r="E72" s="260">
        <v>15</v>
      </c>
      <c r="F72" s="260">
        <v>20</v>
      </c>
      <c r="G72" s="263"/>
      <c r="H72" s="261"/>
      <c r="I72" s="261"/>
      <c r="J72" s="261"/>
      <c r="K72" s="261"/>
      <c r="L72" s="261"/>
      <c r="M72" s="261"/>
      <c r="N72" s="261"/>
      <c r="O72" s="261"/>
      <c r="P72" s="261"/>
    </row>
    <row r="73" spans="1:16" s="435" customFormat="1" ht="38.25">
      <c r="A73" s="358"/>
      <c r="B73" s="445" t="s">
        <v>429</v>
      </c>
      <c r="C73" s="496">
        <v>18</v>
      </c>
      <c r="D73" s="496">
        <v>21</v>
      </c>
      <c r="E73" s="452">
        <v>15</v>
      </c>
      <c r="F73" s="496">
        <v>18</v>
      </c>
      <c r="G73" s="461"/>
      <c r="H73" s="458"/>
      <c r="I73" s="458"/>
      <c r="J73" s="458"/>
      <c r="K73" s="458"/>
      <c r="L73" s="458"/>
      <c r="M73" s="458"/>
      <c r="N73" s="458"/>
      <c r="O73" s="458"/>
      <c r="P73" s="458"/>
    </row>
    <row r="74" spans="1:16" s="435" customFormat="1" ht="38.25">
      <c r="A74" s="358"/>
      <c r="B74" s="445" t="s">
        <v>334</v>
      </c>
      <c r="C74" s="496">
        <v>15</v>
      </c>
      <c r="D74" s="496">
        <v>18</v>
      </c>
      <c r="E74" s="452">
        <v>15</v>
      </c>
      <c r="F74" s="496">
        <v>18</v>
      </c>
      <c r="G74" s="461"/>
      <c r="H74" s="458"/>
      <c r="I74" s="458"/>
      <c r="J74" s="458"/>
      <c r="K74" s="458"/>
      <c r="L74" s="458"/>
      <c r="M74" s="458"/>
      <c r="N74" s="458"/>
      <c r="O74" s="458"/>
      <c r="P74" s="458"/>
    </row>
    <row r="75" spans="1:16" s="435" customFormat="1" ht="36" customHeight="1">
      <c r="A75" s="358"/>
      <c r="B75" s="446" t="s">
        <v>426</v>
      </c>
      <c r="C75" s="496">
        <v>25</v>
      </c>
      <c r="D75" s="496">
        <v>30</v>
      </c>
      <c r="E75" s="429">
        <v>20</v>
      </c>
      <c r="F75" s="429">
        <v>24</v>
      </c>
      <c r="G75" s="461"/>
      <c r="H75" s="458"/>
      <c r="I75" s="458"/>
      <c r="J75" s="458"/>
      <c r="K75" s="458"/>
      <c r="L75" s="458"/>
      <c r="M75" s="458"/>
      <c r="N75" s="458"/>
      <c r="O75" s="458"/>
      <c r="P75" s="458"/>
    </row>
    <row r="76" spans="1:16" s="435" customFormat="1" ht="38.25">
      <c r="A76" s="358"/>
      <c r="B76" s="446" t="s">
        <v>427</v>
      </c>
      <c r="C76" s="496">
        <v>27</v>
      </c>
      <c r="D76" s="496">
        <v>32</v>
      </c>
      <c r="E76" s="429">
        <v>20</v>
      </c>
      <c r="F76" s="429">
        <v>24</v>
      </c>
      <c r="G76" s="461"/>
      <c r="H76" s="458"/>
      <c r="I76" s="458"/>
      <c r="J76" s="458"/>
      <c r="K76" s="458"/>
      <c r="L76" s="458"/>
      <c r="M76" s="458"/>
      <c r="N76" s="458"/>
      <c r="O76" s="458"/>
      <c r="P76" s="458"/>
    </row>
    <row r="77" spans="1:16" s="435" customFormat="1" ht="38.25">
      <c r="A77" s="358"/>
      <c r="B77" s="446" t="s">
        <v>333</v>
      </c>
      <c r="C77" s="496">
        <v>20</v>
      </c>
      <c r="D77" s="496">
        <v>24</v>
      </c>
      <c r="E77" s="429">
        <v>20</v>
      </c>
      <c r="F77" s="429">
        <v>24</v>
      </c>
      <c r="G77" s="461"/>
      <c r="H77" s="458"/>
      <c r="I77" s="458"/>
      <c r="J77" s="458"/>
      <c r="K77" s="458"/>
      <c r="L77" s="458"/>
      <c r="M77" s="458"/>
      <c r="N77" s="458"/>
      <c r="O77" s="458"/>
      <c r="P77" s="458"/>
    </row>
    <row r="78" spans="1:16" s="241" customFormat="1" ht="38.25">
      <c r="A78" s="257" t="s">
        <v>170</v>
      </c>
      <c r="B78" s="268" t="s">
        <v>326</v>
      </c>
      <c r="C78" s="258"/>
      <c r="D78" s="258"/>
      <c r="E78" s="259">
        <v>60</v>
      </c>
      <c r="F78" s="259">
        <v>60</v>
      </c>
      <c r="G78" s="263">
        <v>5.18</v>
      </c>
      <c r="H78" s="261">
        <v>5.18</v>
      </c>
      <c r="I78" s="261">
        <v>5.92</v>
      </c>
      <c r="J78" s="261">
        <v>5.92</v>
      </c>
      <c r="K78" s="261">
        <v>26.19</v>
      </c>
      <c r="L78" s="261">
        <v>26.19</v>
      </c>
      <c r="M78" s="261">
        <v>191</v>
      </c>
      <c r="N78" s="261">
        <v>191</v>
      </c>
      <c r="O78" s="261">
        <v>0.1</v>
      </c>
      <c r="P78" s="261">
        <v>0.1</v>
      </c>
    </row>
    <row r="79" spans="1:16" s="241" customFormat="1" ht="38.25">
      <c r="A79" s="257"/>
      <c r="B79" s="254" t="s">
        <v>94</v>
      </c>
      <c r="C79" s="260">
        <v>0.2</v>
      </c>
      <c r="D79" s="260">
        <v>0.2</v>
      </c>
      <c r="E79" s="260">
        <v>0.2</v>
      </c>
      <c r="F79" s="260">
        <v>0.2</v>
      </c>
      <c r="G79" s="263"/>
      <c r="H79" s="261"/>
      <c r="I79" s="261"/>
      <c r="J79" s="261"/>
      <c r="K79" s="261"/>
      <c r="L79" s="261"/>
      <c r="M79" s="261"/>
      <c r="N79" s="261"/>
      <c r="O79" s="261"/>
      <c r="P79" s="261"/>
    </row>
    <row r="80" spans="1:16" s="241" customFormat="1" ht="38.25">
      <c r="A80" s="257"/>
      <c r="B80" s="254" t="s">
        <v>13</v>
      </c>
      <c r="C80" s="260">
        <v>2</v>
      </c>
      <c r="D80" s="260">
        <v>2</v>
      </c>
      <c r="E80" s="260">
        <v>2</v>
      </c>
      <c r="F80" s="260">
        <v>2</v>
      </c>
      <c r="G80" s="263"/>
      <c r="H80" s="261"/>
      <c r="I80" s="261"/>
      <c r="J80" s="261"/>
      <c r="K80" s="261"/>
      <c r="L80" s="261"/>
      <c r="M80" s="261"/>
      <c r="N80" s="261"/>
      <c r="O80" s="261"/>
      <c r="P80" s="261"/>
    </row>
    <row r="81" spans="1:16" s="241" customFormat="1" ht="38.25">
      <c r="A81" s="257"/>
      <c r="B81" s="254" t="s">
        <v>23</v>
      </c>
      <c r="C81" s="260">
        <v>37</v>
      </c>
      <c r="D81" s="260">
        <v>37</v>
      </c>
      <c r="E81" s="260">
        <v>37</v>
      </c>
      <c r="F81" s="260">
        <v>37</v>
      </c>
      <c r="G81" s="263"/>
      <c r="H81" s="261"/>
      <c r="I81" s="261"/>
      <c r="J81" s="261"/>
      <c r="K81" s="261"/>
      <c r="L81" s="261"/>
      <c r="M81" s="261"/>
      <c r="N81" s="261"/>
      <c r="O81" s="261"/>
      <c r="P81" s="261"/>
    </row>
    <row r="82" spans="1:16" s="241" customFormat="1" ht="38.25">
      <c r="A82" s="257"/>
      <c r="B82" s="254" t="s">
        <v>28</v>
      </c>
      <c r="C82" s="260">
        <v>8</v>
      </c>
      <c r="D82" s="260">
        <v>8</v>
      </c>
      <c r="E82" s="260">
        <v>8</v>
      </c>
      <c r="F82" s="260">
        <v>8</v>
      </c>
      <c r="G82" s="263"/>
      <c r="H82" s="261"/>
      <c r="I82" s="261"/>
      <c r="J82" s="261"/>
      <c r="K82" s="261"/>
      <c r="L82" s="261"/>
      <c r="M82" s="261"/>
      <c r="N82" s="261"/>
      <c r="O82" s="261"/>
      <c r="P82" s="261"/>
    </row>
    <row r="83" spans="1:16" s="241" customFormat="1" ht="38.25">
      <c r="A83" s="257"/>
      <c r="B83" s="262" t="s">
        <v>423</v>
      </c>
      <c r="C83" s="431">
        <v>0.9</v>
      </c>
      <c r="D83" s="431">
        <v>1</v>
      </c>
      <c r="E83" s="465">
        <v>0.9</v>
      </c>
      <c r="F83" s="465">
        <v>1</v>
      </c>
      <c r="G83" s="263"/>
      <c r="H83" s="261"/>
      <c r="I83" s="261"/>
      <c r="J83" s="261"/>
      <c r="K83" s="261"/>
      <c r="L83" s="261"/>
      <c r="M83" s="261"/>
      <c r="N83" s="261"/>
      <c r="O83" s="261"/>
      <c r="P83" s="261"/>
    </row>
    <row r="84" spans="1:16" s="241" customFormat="1" ht="38.25">
      <c r="A84" s="257"/>
      <c r="B84" s="254" t="s">
        <v>51</v>
      </c>
      <c r="C84" s="260">
        <v>12</v>
      </c>
      <c r="D84" s="260">
        <v>12</v>
      </c>
      <c r="E84" s="260">
        <v>12</v>
      </c>
      <c r="F84" s="260">
        <v>12</v>
      </c>
      <c r="G84" s="263"/>
      <c r="H84" s="261"/>
      <c r="I84" s="261"/>
      <c r="J84" s="261"/>
      <c r="K84" s="261"/>
      <c r="L84" s="261"/>
      <c r="M84" s="261"/>
      <c r="N84" s="261"/>
      <c r="O84" s="261"/>
      <c r="P84" s="261"/>
    </row>
    <row r="85" spans="1:16" s="241" customFormat="1" ht="38.25">
      <c r="A85" s="257"/>
      <c r="B85" s="254" t="s">
        <v>24</v>
      </c>
      <c r="C85" s="260">
        <v>3</v>
      </c>
      <c r="D85" s="260">
        <v>3</v>
      </c>
      <c r="E85" s="260">
        <v>3</v>
      </c>
      <c r="F85" s="260">
        <v>3</v>
      </c>
      <c r="G85" s="263"/>
      <c r="H85" s="261"/>
      <c r="I85" s="261"/>
      <c r="J85" s="261"/>
      <c r="K85" s="261"/>
      <c r="L85" s="261"/>
      <c r="M85" s="261"/>
      <c r="N85" s="261"/>
      <c r="O85" s="261"/>
      <c r="P85" s="261"/>
    </row>
    <row r="86" spans="1:16" ht="38.25">
      <c r="A86" s="44" t="s">
        <v>171</v>
      </c>
      <c r="B86" s="29" t="s">
        <v>367</v>
      </c>
      <c r="C86" s="12"/>
      <c r="D86" s="12"/>
      <c r="E86" s="13">
        <v>180</v>
      </c>
      <c r="F86" s="13">
        <v>200</v>
      </c>
      <c r="G86" s="61">
        <v>0.04</v>
      </c>
      <c r="H86" s="61">
        <v>0.04</v>
      </c>
      <c r="I86" s="61">
        <v>0</v>
      </c>
      <c r="J86" s="61">
        <v>0</v>
      </c>
      <c r="K86" s="61">
        <v>10.1</v>
      </c>
      <c r="L86" s="61">
        <v>13.12</v>
      </c>
      <c r="M86" s="61">
        <v>41</v>
      </c>
      <c r="N86" s="61">
        <v>54</v>
      </c>
      <c r="O86" s="61">
        <v>1.6</v>
      </c>
      <c r="P86" s="61">
        <v>2</v>
      </c>
    </row>
    <row r="87" spans="1:16" ht="38.25">
      <c r="A87" s="44"/>
      <c r="B87" s="26" t="s">
        <v>29</v>
      </c>
      <c r="C87" s="17">
        <v>0.45</v>
      </c>
      <c r="D87" s="17">
        <v>0.54</v>
      </c>
      <c r="E87" s="17">
        <v>0.45</v>
      </c>
      <c r="F87" s="17">
        <v>0.54</v>
      </c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1:16" ht="38.25">
      <c r="A88" s="44"/>
      <c r="B88" s="26" t="s">
        <v>24</v>
      </c>
      <c r="C88" s="17">
        <v>10</v>
      </c>
      <c r="D88" s="17">
        <v>13</v>
      </c>
      <c r="E88" s="17">
        <v>10</v>
      </c>
      <c r="F88" s="17">
        <v>13</v>
      </c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1:16" ht="38.25">
      <c r="A89" s="44"/>
      <c r="B89" s="26" t="s">
        <v>44</v>
      </c>
      <c r="C89" s="17">
        <v>5</v>
      </c>
      <c r="D89" s="17">
        <v>6</v>
      </c>
      <c r="E89" s="17">
        <v>4</v>
      </c>
      <c r="F89" s="17">
        <v>5</v>
      </c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1:16" ht="46.5" customHeight="1">
      <c r="A90" s="358" t="s">
        <v>172</v>
      </c>
      <c r="B90" s="124" t="s">
        <v>31</v>
      </c>
      <c r="C90" s="12">
        <v>35</v>
      </c>
      <c r="D90" s="12">
        <v>40</v>
      </c>
      <c r="E90" s="13">
        <v>35</v>
      </c>
      <c r="F90" s="13">
        <v>40</v>
      </c>
      <c r="G90" s="20">
        <v>1.66</v>
      </c>
      <c r="H90" s="20">
        <v>2</v>
      </c>
      <c r="I90" s="20">
        <v>0.28</v>
      </c>
      <c r="J90" s="20">
        <v>0.32</v>
      </c>
      <c r="K90" s="20">
        <v>17.22</v>
      </c>
      <c r="L90" s="20">
        <v>19.68</v>
      </c>
      <c r="M90" s="20">
        <f>G90*4+I90*9+K90*4</f>
        <v>78.03999999999999</v>
      </c>
      <c r="N90" s="20">
        <f>H90*4+J90*9+L90*4</f>
        <v>89.6</v>
      </c>
      <c r="O90" s="20">
        <v>0</v>
      </c>
      <c r="P90" s="20">
        <v>0</v>
      </c>
    </row>
    <row r="91" spans="1:16" ht="38.25">
      <c r="A91" s="44" t="s">
        <v>388</v>
      </c>
      <c r="B91" s="38" t="s">
        <v>136</v>
      </c>
      <c r="C91" s="24">
        <v>93</v>
      </c>
      <c r="D91" s="24">
        <v>93</v>
      </c>
      <c r="E91" s="424">
        <v>93</v>
      </c>
      <c r="F91" s="424">
        <v>93</v>
      </c>
      <c r="G91" s="444">
        <v>0.37</v>
      </c>
      <c r="H91" s="444">
        <v>0.37</v>
      </c>
      <c r="I91" s="444">
        <v>0.37</v>
      </c>
      <c r="J91" s="444">
        <v>0.37</v>
      </c>
      <c r="K91" s="444">
        <v>9.73</v>
      </c>
      <c r="L91" s="444">
        <v>9.73</v>
      </c>
      <c r="M91" s="444">
        <v>41.85</v>
      </c>
      <c r="N91" s="444">
        <v>41.85</v>
      </c>
      <c r="O91" s="444">
        <v>9.3</v>
      </c>
      <c r="P91" s="444">
        <v>9.3</v>
      </c>
    </row>
    <row r="92" spans="1:16" ht="38.25">
      <c r="A92" s="44"/>
      <c r="B92" s="124" t="s">
        <v>25</v>
      </c>
      <c r="C92" s="12"/>
      <c r="D92" s="12"/>
      <c r="E92" s="37">
        <f aca="true" t="shared" si="3" ref="E92:P92">E60+E61+E78+E86+E90+E91</f>
        <v>583</v>
      </c>
      <c r="F92" s="255">
        <f t="shared" si="3"/>
        <v>653</v>
      </c>
      <c r="G92" s="255">
        <f t="shared" si="3"/>
        <v>14.559999999999997</v>
      </c>
      <c r="H92" s="255">
        <f t="shared" si="3"/>
        <v>16.25</v>
      </c>
      <c r="I92" s="255">
        <f t="shared" si="3"/>
        <v>13.649999999999999</v>
      </c>
      <c r="J92" s="255">
        <f t="shared" si="3"/>
        <v>15</v>
      </c>
      <c r="K92" s="255">
        <f t="shared" si="3"/>
        <v>85.8</v>
      </c>
      <c r="L92" s="255">
        <f t="shared" si="3"/>
        <v>95.58</v>
      </c>
      <c r="M92" s="255">
        <f t="shared" si="3"/>
        <v>562.89</v>
      </c>
      <c r="N92" s="255">
        <f t="shared" si="3"/>
        <v>626.85</v>
      </c>
      <c r="O92" s="255">
        <f t="shared" si="3"/>
        <v>41.13</v>
      </c>
      <c r="P92" s="255">
        <f t="shared" si="3"/>
        <v>47.53</v>
      </c>
    </row>
    <row r="93" spans="1:16" ht="38.25">
      <c r="A93" s="44"/>
      <c r="B93" s="41" t="s">
        <v>430</v>
      </c>
      <c r="C93" s="42"/>
      <c r="D93" s="42"/>
      <c r="E93" s="42"/>
      <c r="F93" s="42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1:16" ht="38.25">
      <c r="A94" s="44" t="s">
        <v>435</v>
      </c>
      <c r="B94" s="11" t="s">
        <v>431</v>
      </c>
      <c r="C94" s="440">
        <v>154</v>
      </c>
      <c r="D94" s="440">
        <v>154</v>
      </c>
      <c r="E94" s="424">
        <v>150</v>
      </c>
      <c r="F94" s="424">
        <v>150</v>
      </c>
      <c r="G94" s="444">
        <v>4.36</v>
      </c>
      <c r="H94" s="444">
        <v>4.36</v>
      </c>
      <c r="I94" s="444">
        <v>3.76</v>
      </c>
      <c r="J94" s="444">
        <v>3.76</v>
      </c>
      <c r="K94" s="444">
        <v>6</v>
      </c>
      <c r="L94" s="444">
        <v>6</v>
      </c>
      <c r="M94" s="444">
        <v>79.5</v>
      </c>
      <c r="N94" s="444">
        <v>79.5</v>
      </c>
      <c r="O94" s="444">
        <v>1.06</v>
      </c>
      <c r="P94" s="444">
        <v>1.06</v>
      </c>
    </row>
    <row r="95" spans="1:16" ht="38.25">
      <c r="A95" s="44"/>
      <c r="B95" s="11" t="s">
        <v>25</v>
      </c>
      <c r="C95" s="12"/>
      <c r="D95" s="12"/>
      <c r="E95" s="37">
        <f>E94</f>
        <v>150</v>
      </c>
      <c r="F95" s="37">
        <f aca="true" t="shared" si="4" ref="F95:P95">F94</f>
        <v>150</v>
      </c>
      <c r="G95" s="37">
        <f t="shared" si="4"/>
        <v>4.36</v>
      </c>
      <c r="H95" s="37">
        <f t="shared" si="4"/>
        <v>4.36</v>
      </c>
      <c r="I95" s="37">
        <f t="shared" si="4"/>
        <v>3.76</v>
      </c>
      <c r="J95" s="37">
        <f t="shared" si="4"/>
        <v>3.76</v>
      </c>
      <c r="K95" s="37">
        <f t="shared" si="4"/>
        <v>6</v>
      </c>
      <c r="L95" s="37">
        <f t="shared" si="4"/>
        <v>6</v>
      </c>
      <c r="M95" s="37">
        <f t="shared" si="4"/>
        <v>79.5</v>
      </c>
      <c r="N95" s="37">
        <f t="shared" si="4"/>
        <v>79.5</v>
      </c>
      <c r="O95" s="37">
        <f t="shared" si="4"/>
        <v>1.06</v>
      </c>
      <c r="P95" s="37">
        <f t="shared" si="4"/>
        <v>1.06</v>
      </c>
    </row>
    <row r="96" spans="1:16" ht="38.25">
      <c r="A96" s="44"/>
      <c r="B96" s="44" t="s">
        <v>30</v>
      </c>
      <c r="C96" s="12"/>
      <c r="D96" s="12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</row>
    <row r="97" spans="1:16" ht="38.25">
      <c r="A97" s="44"/>
      <c r="B97" s="16" t="s">
        <v>33</v>
      </c>
      <c r="C97" s="17">
        <v>4</v>
      </c>
      <c r="D97" s="17">
        <v>6</v>
      </c>
      <c r="E97" s="13">
        <v>4</v>
      </c>
      <c r="F97" s="13">
        <v>6</v>
      </c>
      <c r="G97" s="20">
        <v>3</v>
      </c>
      <c r="H97" s="20">
        <v>3</v>
      </c>
      <c r="I97" s="20">
        <v>0</v>
      </c>
      <c r="J97" s="20">
        <v>0</v>
      </c>
      <c r="K97" s="20">
        <v>14</v>
      </c>
      <c r="L97" s="20">
        <v>17</v>
      </c>
      <c r="M97" s="20">
        <v>66</v>
      </c>
      <c r="N97" s="20">
        <v>83</v>
      </c>
      <c r="O97" s="20">
        <v>0</v>
      </c>
      <c r="P97" s="20">
        <v>0</v>
      </c>
    </row>
    <row r="98" spans="1:16" ht="38.25">
      <c r="A98" s="5"/>
      <c r="B98" s="29" t="s">
        <v>34</v>
      </c>
      <c r="C98" s="12"/>
      <c r="D98" s="12"/>
      <c r="E98" s="37">
        <f aca="true" t="shared" si="5" ref="E98:P98">E17+E20+E58+E92+E95</f>
        <v>1765</v>
      </c>
      <c r="F98" s="37">
        <f t="shared" si="5"/>
        <v>2069</v>
      </c>
      <c r="G98" s="37">
        <f t="shared" si="5"/>
        <v>42.33</v>
      </c>
      <c r="H98" s="37">
        <f t="shared" si="5"/>
        <v>50.34</v>
      </c>
      <c r="I98" s="37">
        <f t="shared" si="5"/>
        <v>48.75</v>
      </c>
      <c r="J98" s="37">
        <f t="shared" si="5"/>
        <v>57.029999999999994</v>
      </c>
      <c r="K98" s="37">
        <f t="shared" si="5"/>
        <v>192.27999999999997</v>
      </c>
      <c r="L98" s="37">
        <f t="shared" si="5"/>
        <v>228.64</v>
      </c>
      <c r="M98" s="37">
        <f t="shared" si="5"/>
        <v>1445.63</v>
      </c>
      <c r="N98" s="37">
        <f t="shared" si="5"/>
        <v>1708.1200000000001</v>
      </c>
      <c r="O98" s="37">
        <f t="shared" si="5"/>
        <v>61.85000000000001</v>
      </c>
      <c r="P98" s="37">
        <f t="shared" si="5"/>
        <v>72.54</v>
      </c>
    </row>
    <row r="99" ht="38.25">
      <c r="Q99" s="37"/>
    </row>
    <row r="131" spans="5:6" s="2" customFormat="1" ht="38.25">
      <c r="E131" s="128"/>
      <c r="F131" s="128"/>
    </row>
  </sheetData>
  <sheetProtection/>
  <mergeCells count="11">
    <mergeCell ref="K3:L3"/>
    <mergeCell ref="O1:P2"/>
    <mergeCell ref="M1:N2"/>
    <mergeCell ref="O3:P3"/>
    <mergeCell ref="A1:A3"/>
    <mergeCell ref="G1:L2"/>
    <mergeCell ref="C1:D2"/>
    <mergeCell ref="B1:B3"/>
    <mergeCell ref="E1:F2"/>
    <mergeCell ref="G3:H3"/>
    <mergeCell ref="I3:J3"/>
  </mergeCells>
  <printOptions/>
  <pageMargins left="0" right="0" top="0" bottom="0" header="0" footer="0"/>
  <pageSetup horizontalDpi="600" verticalDpi="600" orientation="landscape" paperSize="9" scale="35" r:id="rId1"/>
  <rowBreaks count="1" manualBreakCount="1">
    <brk id="42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140"/>
  <sheetViews>
    <sheetView view="pageBreakPreview" zoomScale="40" zoomScaleSheetLayoutView="40" zoomScalePageLayoutView="0" workbookViewId="0" topLeftCell="A1">
      <selection activeCell="B1" sqref="B1:B3"/>
    </sheetView>
  </sheetViews>
  <sheetFormatPr defaultColWidth="9.140625" defaultRowHeight="15"/>
  <cols>
    <col min="1" max="1" width="25.140625" style="49" bestFit="1" customWidth="1"/>
    <col min="2" max="2" width="109.7109375" style="2" customWidth="1"/>
    <col min="3" max="3" width="19.8515625" style="2" bestFit="1" customWidth="1"/>
    <col min="4" max="4" width="18.421875" style="2" bestFit="1" customWidth="1"/>
    <col min="5" max="6" width="21.00390625" style="128" bestFit="1" customWidth="1"/>
    <col min="7" max="10" width="15.00390625" style="2" bestFit="1" customWidth="1"/>
    <col min="11" max="12" width="18.00390625" style="2" bestFit="1" customWidth="1"/>
    <col min="13" max="14" width="21.00390625" style="2" bestFit="1" customWidth="1"/>
    <col min="15" max="15" width="15.00390625" style="2" bestFit="1" customWidth="1"/>
    <col min="16" max="16" width="20.140625" style="2" customWidth="1"/>
    <col min="17" max="16384" width="9.140625" style="2" customWidth="1"/>
  </cols>
  <sheetData>
    <row r="1" spans="1:16" ht="38.25" customHeight="1">
      <c r="A1" s="526" t="s">
        <v>104</v>
      </c>
      <c r="B1" s="527" t="s">
        <v>571</v>
      </c>
      <c r="C1" s="526" t="s">
        <v>486</v>
      </c>
      <c r="D1" s="530"/>
      <c r="E1" s="526" t="s">
        <v>486</v>
      </c>
      <c r="F1" s="530"/>
      <c r="G1" s="525" t="s">
        <v>0</v>
      </c>
      <c r="H1" s="525"/>
      <c r="I1" s="525"/>
      <c r="J1" s="525"/>
      <c r="K1" s="525"/>
      <c r="L1" s="525"/>
      <c r="M1" s="526" t="s">
        <v>490</v>
      </c>
      <c r="N1" s="530"/>
      <c r="O1" s="526" t="s">
        <v>351</v>
      </c>
      <c r="P1" s="526"/>
    </row>
    <row r="2" spans="1:16" ht="38.25">
      <c r="A2" s="526"/>
      <c r="B2" s="528"/>
      <c r="C2" s="530"/>
      <c r="D2" s="530"/>
      <c r="E2" s="530"/>
      <c r="F2" s="530"/>
      <c r="G2" s="525"/>
      <c r="H2" s="525"/>
      <c r="I2" s="525"/>
      <c r="J2" s="525"/>
      <c r="K2" s="525"/>
      <c r="L2" s="525"/>
      <c r="M2" s="530"/>
      <c r="N2" s="530"/>
      <c r="O2" s="526"/>
      <c r="P2" s="526"/>
    </row>
    <row r="3" spans="1:16" ht="78" customHeight="1">
      <c r="A3" s="526"/>
      <c r="B3" s="529"/>
      <c r="C3" s="50" t="s">
        <v>1</v>
      </c>
      <c r="D3" s="50" t="s">
        <v>2</v>
      </c>
      <c r="E3" s="50" t="s">
        <v>1</v>
      </c>
      <c r="F3" s="50" t="s">
        <v>2</v>
      </c>
      <c r="G3" s="526" t="s">
        <v>352</v>
      </c>
      <c r="H3" s="526"/>
      <c r="I3" s="526" t="s">
        <v>4</v>
      </c>
      <c r="J3" s="525"/>
      <c r="K3" s="525" t="s">
        <v>3</v>
      </c>
      <c r="L3" s="525"/>
      <c r="M3" s="50"/>
      <c r="N3" s="50"/>
      <c r="O3" s="525" t="s">
        <v>5</v>
      </c>
      <c r="P3" s="525"/>
    </row>
    <row r="4" spans="1:16" ht="38.25">
      <c r="A4" s="5"/>
      <c r="B4" s="6" t="s">
        <v>6</v>
      </c>
      <c r="C4" s="5" t="s">
        <v>322</v>
      </c>
      <c r="D4" s="5" t="s">
        <v>323</v>
      </c>
      <c r="E4" s="5" t="s">
        <v>324</v>
      </c>
      <c r="F4" s="7" t="s">
        <v>324</v>
      </c>
      <c r="G4" s="7" t="s">
        <v>1</v>
      </c>
      <c r="H4" s="8" t="s">
        <v>2</v>
      </c>
      <c r="I4" s="7" t="s">
        <v>1</v>
      </c>
      <c r="J4" s="8" t="s">
        <v>2</v>
      </c>
      <c r="K4" s="7" t="s">
        <v>1</v>
      </c>
      <c r="L4" s="8" t="s">
        <v>2</v>
      </c>
      <c r="M4" s="7" t="s">
        <v>1</v>
      </c>
      <c r="N4" s="8" t="s">
        <v>2</v>
      </c>
      <c r="O4" s="7" t="s">
        <v>1</v>
      </c>
      <c r="P4" s="8" t="s">
        <v>2</v>
      </c>
    </row>
    <row r="5" spans="1:16" ht="60" customHeight="1">
      <c r="A5" s="10" t="s">
        <v>173</v>
      </c>
      <c r="B5" s="29" t="s">
        <v>457</v>
      </c>
      <c r="C5" s="12"/>
      <c r="D5" s="12"/>
      <c r="E5" s="13">
        <v>150</v>
      </c>
      <c r="F5" s="13">
        <v>200</v>
      </c>
      <c r="G5" s="129">
        <v>4.86</v>
      </c>
      <c r="H5" s="21">
        <v>6.64</v>
      </c>
      <c r="I5" s="129">
        <v>4.86</v>
      </c>
      <c r="J5" s="21">
        <v>6.72</v>
      </c>
      <c r="K5" s="129">
        <v>20.32</v>
      </c>
      <c r="L5" s="21">
        <v>28.19</v>
      </c>
      <c r="M5" s="129">
        <v>145</v>
      </c>
      <c r="N5" s="21">
        <v>199</v>
      </c>
      <c r="O5" s="129">
        <v>1.3</v>
      </c>
      <c r="P5" s="21">
        <v>1.73</v>
      </c>
    </row>
    <row r="6" spans="1:16" ht="38.25">
      <c r="A6" s="5"/>
      <c r="B6" s="26" t="s">
        <v>64</v>
      </c>
      <c r="C6" s="17">
        <v>19</v>
      </c>
      <c r="D6" s="17">
        <v>27</v>
      </c>
      <c r="E6" s="17">
        <v>19</v>
      </c>
      <c r="F6" s="17">
        <v>27</v>
      </c>
      <c r="G6" s="129"/>
      <c r="H6" s="21"/>
      <c r="I6" s="129"/>
      <c r="J6" s="21"/>
      <c r="K6" s="129"/>
      <c r="L6" s="21"/>
      <c r="M6" s="129"/>
      <c r="N6" s="21"/>
      <c r="O6" s="129"/>
      <c r="P6" s="21"/>
    </row>
    <row r="7" spans="1:16" ht="38.25">
      <c r="A7" s="5"/>
      <c r="B7" s="26" t="s">
        <v>13</v>
      </c>
      <c r="C7" s="101">
        <v>2.5</v>
      </c>
      <c r="D7" s="101">
        <v>3</v>
      </c>
      <c r="E7" s="93">
        <v>2.5</v>
      </c>
      <c r="F7" s="93">
        <v>3</v>
      </c>
      <c r="G7" s="129"/>
      <c r="H7" s="21"/>
      <c r="I7" s="129"/>
      <c r="J7" s="21"/>
      <c r="K7" s="129"/>
      <c r="L7" s="21"/>
      <c r="M7" s="129"/>
      <c r="N7" s="21"/>
      <c r="O7" s="129"/>
      <c r="P7" s="21"/>
    </row>
    <row r="8" spans="1:16" ht="38.25">
      <c r="A8" s="5"/>
      <c r="B8" s="26" t="s">
        <v>27</v>
      </c>
      <c r="C8" s="17">
        <v>100</v>
      </c>
      <c r="D8" s="17">
        <v>133</v>
      </c>
      <c r="E8" s="17">
        <v>100</v>
      </c>
      <c r="F8" s="17">
        <v>133</v>
      </c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ht="38.25">
      <c r="A9" s="5"/>
      <c r="B9" s="26" t="s">
        <v>24</v>
      </c>
      <c r="C9" s="17">
        <v>3</v>
      </c>
      <c r="D9" s="17">
        <v>4</v>
      </c>
      <c r="E9" s="17">
        <v>3</v>
      </c>
      <c r="F9" s="17">
        <v>4</v>
      </c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ht="38.25">
      <c r="A10" s="10" t="s">
        <v>174</v>
      </c>
      <c r="B10" s="11" t="s">
        <v>46</v>
      </c>
      <c r="C10" s="12"/>
      <c r="D10" s="12"/>
      <c r="E10" s="13">
        <v>180</v>
      </c>
      <c r="F10" s="13">
        <v>200</v>
      </c>
      <c r="G10" s="441">
        <v>2.4</v>
      </c>
      <c r="H10" s="441">
        <v>3.26</v>
      </c>
      <c r="I10" s="441">
        <v>3.52</v>
      </c>
      <c r="J10" s="441">
        <v>4.4</v>
      </c>
      <c r="K10" s="441">
        <v>15.02</v>
      </c>
      <c r="L10" s="441">
        <v>18.29</v>
      </c>
      <c r="M10" s="441">
        <v>101.36</v>
      </c>
      <c r="N10" s="441">
        <v>125.8</v>
      </c>
      <c r="O10" s="441">
        <v>1.31</v>
      </c>
      <c r="P10" s="441">
        <v>1.65</v>
      </c>
    </row>
    <row r="11" spans="1:16" ht="38.25">
      <c r="A11" s="5"/>
      <c r="B11" s="16" t="s">
        <v>27</v>
      </c>
      <c r="C11" s="443">
        <v>101</v>
      </c>
      <c r="D11" s="443">
        <v>127</v>
      </c>
      <c r="E11" s="443">
        <v>101</v>
      </c>
      <c r="F11" s="443">
        <v>127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 ht="38.25">
      <c r="A12" s="5"/>
      <c r="B12" s="16" t="s">
        <v>47</v>
      </c>
      <c r="C12" s="17">
        <v>2.86</v>
      </c>
      <c r="D12" s="17">
        <v>3.43</v>
      </c>
      <c r="E12" s="17">
        <v>2.86</v>
      </c>
      <c r="F12" s="17">
        <v>3.43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ht="39" customHeight="1">
      <c r="A13" s="5"/>
      <c r="B13" s="16" t="s">
        <v>24</v>
      </c>
      <c r="C13" s="443">
        <v>10</v>
      </c>
      <c r="D13" s="443">
        <v>12</v>
      </c>
      <c r="E13" s="443">
        <v>10</v>
      </c>
      <c r="F13" s="443">
        <v>12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1:16" ht="38.25">
      <c r="A14" s="10" t="s">
        <v>175</v>
      </c>
      <c r="B14" s="11" t="s">
        <v>11</v>
      </c>
      <c r="C14" s="484"/>
      <c r="D14" s="484"/>
      <c r="E14" s="383">
        <v>37</v>
      </c>
      <c r="F14" s="383">
        <v>51</v>
      </c>
      <c r="G14" s="456">
        <v>1.48</v>
      </c>
      <c r="H14" s="456">
        <v>2.04</v>
      </c>
      <c r="I14" s="456">
        <v>4.99</v>
      </c>
      <c r="J14" s="456">
        <v>6.88</v>
      </c>
      <c r="K14" s="456">
        <v>13.8</v>
      </c>
      <c r="L14" s="456">
        <v>19.02</v>
      </c>
      <c r="M14" s="456">
        <f>G14*4+I14*9+K14*4</f>
        <v>106.03</v>
      </c>
      <c r="N14" s="456">
        <v>146.15</v>
      </c>
      <c r="O14" s="456">
        <v>0</v>
      </c>
      <c r="P14" s="456">
        <v>0</v>
      </c>
    </row>
    <row r="15" spans="1:16" ht="38.25">
      <c r="A15" s="10"/>
      <c r="B15" s="16" t="s">
        <v>12</v>
      </c>
      <c r="C15" s="486">
        <v>8.6</v>
      </c>
      <c r="D15" s="486">
        <v>12.9</v>
      </c>
      <c r="E15" s="486">
        <v>8</v>
      </c>
      <c r="F15" s="486">
        <v>12</v>
      </c>
      <c r="G15" s="485"/>
      <c r="H15" s="485"/>
      <c r="I15" s="485"/>
      <c r="J15" s="485"/>
      <c r="K15" s="485"/>
      <c r="L15" s="485"/>
      <c r="M15" s="485"/>
      <c r="N15" s="485"/>
      <c r="O15" s="485"/>
      <c r="P15" s="485"/>
    </row>
    <row r="16" spans="1:16" ht="38.25">
      <c r="A16" s="5"/>
      <c r="B16" s="26" t="s">
        <v>13</v>
      </c>
      <c r="C16" s="486">
        <v>6</v>
      </c>
      <c r="D16" s="486">
        <v>6</v>
      </c>
      <c r="E16" s="486">
        <v>6</v>
      </c>
      <c r="F16" s="486">
        <v>6</v>
      </c>
      <c r="G16" s="485"/>
      <c r="H16" s="485"/>
      <c r="I16" s="485"/>
      <c r="J16" s="485"/>
      <c r="K16" s="485"/>
      <c r="L16" s="485"/>
      <c r="M16" s="485"/>
      <c r="N16" s="485"/>
      <c r="O16" s="485"/>
      <c r="P16" s="485"/>
    </row>
    <row r="17" spans="1:16" ht="38.25">
      <c r="A17" s="5"/>
      <c r="B17" s="26" t="s">
        <v>14</v>
      </c>
      <c r="C17" s="486">
        <v>22</v>
      </c>
      <c r="D17" s="486">
        <v>42</v>
      </c>
      <c r="E17" s="486">
        <v>22</v>
      </c>
      <c r="F17" s="486">
        <v>42</v>
      </c>
      <c r="G17" s="485"/>
      <c r="H17" s="485"/>
      <c r="I17" s="485"/>
      <c r="J17" s="485"/>
      <c r="K17" s="485"/>
      <c r="L17" s="485"/>
      <c r="M17" s="485"/>
      <c r="N17" s="485"/>
      <c r="O17" s="485"/>
      <c r="P17" s="485"/>
    </row>
    <row r="18" spans="1:16" ht="39" customHeight="1">
      <c r="A18" s="5"/>
      <c r="B18" s="29" t="s">
        <v>25</v>
      </c>
      <c r="C18" s="12"/>
      <c r="D18" s="12"/>
      <c r="E18" s="37">
        <f aca="true" t="shared" si="0" ref="E18:P18">E5+E10+E14</f>
        <v>367</v>
      </c>
      <c r="F18" s="37">
        <f t="shared" si="0"/>
        <v>451</v>
      </c>
      <c r="G18" s="37">
        <f t="shared" si="0"/>
        <v>8.74</v>
      </c>
      <c r="H18" s="37">
        <f t="shared" si="0"/>
        <v>11.939999999999998</v>
      </c>
      <c r="I18" s="37">
        <f t="shared" si="0"/>
        <v>13.370000000000001</v>
      </c>
      <c r="J18" s="37">
        <f t="shared" si="0"/>
        <v>18</v>
      </c>
      <c r="K18" s="37">
        <f t="shared" si="0"/>
        <v>49.14</v>
      </c>
      <c r="L18" s="37">
        <f t="shared" si="0"/>
        <v>65.5</v>
      </c>
      <c r="M18" s="37">
        <f t="shared" si="0"/>
        <v>352.39</v>
      </c>
      <c r="N18" s="37">
        <f t="shared" si="0"/>
        <v>470.95000000000005</v>
      </c>
      <c r="O18" s="37">
        <f t="shared" si="0"/>
        <v>2.6100000000000003</v>
      </c>
      <c r="P18" s="37">
        <f t="shared" si="0"/>
        <v>3.38</v>
      </c>
    </row>
    <row r="19" spans="1:16" ht="38.25">
      <c r="A19" s="5"/>
      <c r="B19" s="26" t="s">
        <v>15</v>
      </c>
      <c r="C19" s="17"/>
      <c r="D19" s="17"/>
      <c r="E19" s="17"/>
      <c r="F19" s="17"/>
      <c r="G19" s="20"/>
      <c r="H19" s="20"/>
      <c r="I19" s="20"/>
      <c r="J19" s="20"/>
      <c r="K19" s="20"/>
      <c r="L19" s="20"/>
      <c r="M19" s="20"/>
      <c r="N19" s="20"/>
      <c r="O19" s="20"/>
      <c r="P19" s="20"/>
    </row>
    <row r="20" spans="1:16" ht="38.25">
      <c r="A20" s="10" t="s">
        <v>176</v>
      </c>
      <c r="B20" s="213" t="s">
        <v>509</v>
      </c>
      <c r="C20" s="24"/>
      <c r="D20" s="24"/>
      <c r="E20" s="426">
        <v>100</v>
      </c>
      <c r="F20" s="426">
        <v>100</v>
      </c>
      <c r="G20" s="441">
        <v>2.8</v>
      </c>
      <c r="H20" s="441">
        <v>2.8</v>
      </c>
      <c r="I20" s="441">
        <v>3.2</v>
      </c>
      <c r="J20" s="441">
        <v>3.2</v>
      </c>
      <c r="K20" s="441">
        <v>5</v>
      </c>
      <c r="L20" s="441">
        <v>5</v>
      </c>
      <c r="M20" s="441">
        <v>60</v>
      </c>
      <c r="N20" s="441">
        <v>60</v>
      </c>
      <c r="O20" s="441">
        <v>0.25</v>
      </c>
      <c r="P20" s="441">
        <v>0.25</v>
      </c>
    </row>
    <row r="21" spans="1:16" s="435" customFormat="1" ht="38.25">
      <c r="A21" s="438"/>
      <c r="B21" s="442" t="s">
        <v>27</v>
      </c>
      <c r="C21" s="457">
        <v>105</v>
      </c>
      <c r="D21" s="457">
        <v>105</v>
      </c>
      <c r="E21" s="457">
        <v>105</v>
      </c>
      <c r="F21" s="457">
        <v>105</v>
      </c>
      <c r="G21" s="58"/>
      <c r="H21" s="58"/>
      <c r="I21" s="58"/>
      <c r="J21" s="58"/>
      <c r="K21" s="58"/>
      <c r="L21" s="58"/>
      <c r="M21" s="58"/>
      <c r="N21" s="58"/>
      <c r="O21" s="58"/>
      <c r="P21" s="58"/>
    </row>
    <row r="22" spans="1:16" ht="38.25">
      <c r="A22" s="5"/>
      <c r="B22" s="29" t="s">
        <v>25</v>
      </c>
      <c r="C22" s="12"/>
      <c r="D22" s="12"/>
      <c r="E22" s="37">
        <f>E20</f>
        <v>100</v>
      </c>
      <c r="F22" s="37">
        <f aca="true" t="shared" si="1" ref="F22:P22">F20</f>
        <v>100</v>
      </c>
      <c r="G22" s="37">
        <f t="shared" si="1"/>
        <v>2.8</v>
      </c>
      <c r="H22" s="37">
        <f t="shared" si="1"/>
        <v>2.8</v>
      </c>
      <c r="I22" s="37">
        <f t="shared" si="1"/>
        <v>3.2</v>
      </c>
      <c r="J22" s="37">
        <f t="shared" si="1"/>
        <v>3.2</v>
      </c>
      <c r="K22" s="37">
        <f t="shared" si="1"/>
        <v>5</v>
      </c>
      <c r="L22" s="37">
        <f t="shared" si="1"/>
        <v>5</v>
      </c>
      <c r="M22" s="37">
        <f t="shared" si="1"/>
        <v>60</v>
      </c>
      <c r="N22" s="37">
        <f t="shared" si="1"/>
        <v>60</v>
      </c>
      <c r="O22" s="37">
        <f t="shared" si="1"/>
        <v>0.25</v>
      </c>
      <c r="P22" s="37">
        <f t="shared" si="1"/>
        <v>0.25</v>
      </c>
    </row>
    <row r="23" spans="1:16" ht="38.25">
      <c r="A23" s="5"/>
      <c r="B23" s="26" t="s">
        <v>17</v>
      </c>
      <c r="C23" s="17"/>
      <c r="D23" s="17"/>
      <c r="E23" s="17"/>
      <c r="F23" s="17"/>
      <c r="G23" s="20"/>
      <c r="H23" s="20"/>
      <c r="I23" s="20"/>
      <c r="J23" s="20"/>
      <c r="K23" s="20"/>
      <c r="L23" s="20"/>
      <c r="M23" s="20"/>
      <c r="N23" s="20"/>
      <c r="O23" s="20"/>
      <c r="P23" s="20"/>
    </row>
    <row r="24" spans="1:16" ht="38.25">
      <c r="A24" s="438" t="s">
        <v>557</v>
      </c>
      <c r="B24" s="470" t="s">
        <v>558</v>
      </c>
      <c r="C24" s="258"/>
      <c r="D24" s="258"/>
      <c r="E24" s="259">
        <v>45</v>
      </c>
      <c r="F24" s="259">
        <v>60</v>
      </c>
      <c r="G24" s="261">
        <v>0.53</v>
      </c>
      <c r="H24" s="261">
        <v>0.71</v>
      </c>
      <c r="I24" s="261">
        <v>2.33</v>
      </c>
      <c r="J24" s="261">
        <v>3.1</v>
      </c>
      <c r="K24" s="261">
        <v>1.73</v>
      </c>
      <c r="L24" s="261">
        <v>2.3</v>
      </c>
      <c r="M24" s="261">
        <v>30.75</v>
      </c>
      <c r="N24" s="261">
        <v>41</v>
      </c>
      <c r="O24" s="261">
        <v>7</v>
      </c>
      <c r="P24" s="261">
        <v>9.3</v>
      </c>
    </row>
    <row r="25" spans="1:16" s="435" customFormat="1" ht="38.25">
      <c r="A25" s="438"/>
      <c r="B25" s="445" t="s">
        <v>549</v>
      </c>
      <c r="C25" s="496">
        <v>34</v>
      </c>
      <c r="D25" s="496">
        <v>44</v>
      </c>
      <c r="E25" s="496">
        <v>29</v>
      </c>
      <c r="F25" s="496">
        <v>37</v>
      </c>
      <c r="G25" s="458"/>
      <c r="H25" s="458"/>
      <c r="I25" s="458"/>
      <c r="J25" s="458"/>
      <c r="K25" s="458"/>
      <c r="L25" s="458"/>
      <c r="M25" s="458"/>
      <c r="N25" s="458"/>
      <c r="O25" s="458"/>
      <c r="P25" s="458"/>
    </row>
    <row r="26" spans="1:16" s="435" customFormat="1" ht="38.25">
      <c r="A26" s="438"/>
      <c r="B26" s="445" t="s">
        <v>546</v>
      </c>
      <c r="C26" s="496">
        <v>12</v>
      </c>
      <c r="D26" s="496">
        <v>16</v>
      </c>
      <c r="E26" s="496">
        <v>9</v>
      </c>
      <c r="F26" s="496">
        <v>12</v>
      </c>
      <c r="G26" s="458"/>
      <c r="H26" s="458"/>
      <c r="I26" s="458"/>
      <c r="J26" s="458"/>
      <c r="K26" s="458"/>
      <c r="L26" s="458"/>
      <c r="M26" s="458"/>
      <c r="N26" s="458"/>
      <c r="O26" s="458"/>
      <c r="P26" s="458"/>
    </row>
    <row r="27" spans="1:16" s="435" customFormat="1" ht="38.25">
      <c r="A27" s="438"/>
      <c r="B27" s="449" t="s">
        <v>544</v>
      </c>
      <c r="C27" s="496">
        <v>6</v>
      </c>
      <c r="D27" s="496">
        <v>9</v>
      </c>
      <c r="E27" s="429">
        <v>5</v>
      </c>
      <c r="F27" s="429">
        <v>7</v>
      </c>
      <c r="G27" s="458"/>
      <c r="H27" s="458"/>
      <c r="I27" s="458"/>
      <c r="J27" s="458"/>
      <c r="K27" s="458"/>
      <c r="L27" s="458"/>
      <c r="M27" s="458"/>
      <c r="N27" s="458"/>
      <c r="O27" s="458"/>
      <c r="P27" s="458"/>
    </row>
    <row r="28" spans="1:16" s="435" customFormat="1" ht="38.25">
      <c r="A28" s="438"/>
      <c r="B28" s="445" t="s">
        <v>545</v>
      </c>
      <c r="C28" s="496">
        <v>2</v>
      </c>
      <c r="D28" s="496">
        <v>3</v>
      </c>
      <c r="E28" s="496">
        <v>1</v>
      </c>
      <c r="F28" s="496">
        <v>2</v>
      </c>
      <c r="G28" s="458"/>
      <c r="H28" s="458"/>
      <c r="I28" s="458"/>
      <c r="J28" s="458"/>
      <c r="K28" s="458"/>
      <c r="L28" s="458"/>
      <c r="M28" s="458"/>
      <c r="N28" s="458"/>
      <c r="O28" s="458"/>
      <c r="P28" s="458"/>
    </row>
    <row r="29" spans="1:16" s="241" customFormat="1" ht="38.25">
      <c r="A29" s="242"/>
      <c r="B29" s="254" t="s">
        <v>94</v>
      </c>
      <c r="C29" s="260">
        <v>2</v>
      </c>
      <c r="D29" s="260">
        <v>3</v>
      </c>
      <c r="E29" s="260">
        <v>2</v>
      </c>
      <c r="F29" s="260">
        <v>3</v>
      </c>
      <c r="G29" s="261"/>
      <c r="H29" s="261"/>
      <c r="I29" s="261"/>
      <c r="J29" s="261"/>
      <c r="K29" s="261"/>
      <c r="L29" s="261"/>
      <c r="M29" s="261"/>
      <c r="N29" s="261"/>
      <c r="O29" s="261"/>
      <c r="P29" s="261"/>
    </row>
    <row r="30" spans="1:16" ht="38.25">
      <c r="A30" s="10" t="s">
        <v>177</v>
      </c>
      <c r="B30" s="252" t="s">
        <v>389</v>
      </c>
      <c r="C30" s="244"/>
      <c r="D30" s="244"/>
      <c r="E30" s="245">
        <v>150</v>
      </c>
      <c r="F30" s="245">
        <v>200</v>
      </c>
      <c r="G30" s="248">
        <v>3.46</v>
      </c>
      <c r="H30" s="248">
        <v>4.6</v>
      </c>
      <c r="I30" s="248">
        <v>4.43</v>
      </c>
      <c r="J30" s="248">
        <v>5.07</v>
      </c>
      <c r="K30" s="248">
        <v>7.22</v>
      </c>
      <c r="L30" s="248">
        <v>9.88</v>
      </c>
      <c r="M30" s="248">
        <v>82.59</v>
      </c>
      <c r="N30" s="248">
        <v>103.55</v>
      </c>
      <c r="O30" s="248">
        <v>5.52</v>
      </c>
      <c r="P30" s="248">
        <v>7.55</v>
      </c>
    </row>
    <row r="31" spans="1:16" ht="38.25">
      <c r="A31" s="5"/>
      <c r="B31" s="249" t="s">
        <v>429</v>
      </c>
      <c r="C31" s="247">
        <v>8</v>
      </c>
      <c r="D31" s="247">
        <v>12</v>
      </c>
      <c r="E31" s="247">
        <v>7</v>
      </c>
      <c r="F31" s="247">
        <v>10</v>
      </c>
      <c r="G31" s="444"/>
      <c r="H31" s="444"/>
      <c r="I31" s="444"/>
      <c r="J31" s="444"/>
      <c r="K31" s="444"/>
      <c r="L31" s="444"/>
      <c r="M31" s="444"/>
      <c r="O31" s="444"/>
      <c r="P31" s="444"/>
    </row>
    <row r="32" spans="1:16" ht="38.25">
      <c r="A32" s="5"/>
      <c r="B32" s="249" t="s">
        <v>334</v>
      </c>
      <c r="C32" s="247">
        <v>7</v>
      </c>
      <c r="D32" s="247">
        <v>10</v>
      </c>
      <c r="E32" s="247">
        <v>7</v>
      </c>
      <c r="F32" s="247">
        <v>10</v>
      </c>
      <c r="G32" s="248"/>
      <c r="H32" s="444"/>
      <c r="I32" s="444"/>
      <c r="J32" s="444"/>
      <c r="K32" s="444"/>
      <c r="L32" s="444"/>
      <c r="M32" s="444"/>
      <c r="N32" s="444"/>
      <c r="O32" s="444"/>
      <c r="P32" s="444"/>
    </row>
    <row r="33" spans="1:16" ht="38.25">
      <c r="A33" s="5"/>
      <c r="B33" s="254" t="s">
        <v>97</v>
      </c>
      <c r="C33" s="247">
        <v>33</v>
      </c>
      <c r="D33" s="247">
        <v>45</v>
      </c>
      <c r="E33" s="251">
        <v>25</v>
      </c>
      <c r="F33" s="251">
        <v>34</v>
      </c>
      <c r="G33" s="248"/>
      <c r="H33" s="248"/>
      <c r="I33" s="248"/>
      <c r="J33" s="248"/>
      <c r="K33" s="248"/>
      <c r="L33" s="248"/>
      <c r="M33" s="248"/>
      <c r="N33" s="248"/>
      <c r="O33" s="248"/>
      <c r="P33" s="248"/>
    </row>
    <row r="34" spans="1:16" ht="38.25">
      <c r="A34" s="5"/>
      <c r="B34" s="254" t="s">
        <v>340</v>
      </c>
      <c r="C34" s="247">
        <v>36</v>
      </c>
      <c r="D34" s="247">
        <v>49</v>
      </c>
      <c r="E34" s="251">
        <v>25</v>
      </c>
      <c r="F34" s="251">
        <v>34</v>
      </c>
      <c r="G34" s="248"/>
      <c r="H34" s="248"/>
      <c r="I34" s="248"/>
      <c r="J34" s="248"/>
      <c r="K34" s="248"/>
      <c r="L34" s="248"/>
      <c r="M34" s="248"/>
      <c r="N34" s="248"/>
      <c r="O34" s="248"/>
      <c r="P34" s="248"/>
    </row>
    <row r="35" spans="1:16" ht="37.5" customHeight="1">
      <c r="A35" s="5"/>
      <c r="B35" s="254" t="s">
        <v>341</v>
      </c>
      <c r="C35" s="247">
        <v>39</v>
      </c>
      <c r="D35" s="247">
        <v>52</v>
      </c>
      <c r="E35" s="251">
        <v>25</v>
      </c>
      <c r="F35" s="251">
        <v>34</v>
      </c>
      <c r="G35" s="248"/>
      <c r="H35" s="248"/>
      <c r="I35" s="248"/>
      <c r="J35" s="248"/>
      <c r="K35" s="248"/>
      <c r="L35" s="248"/>
      <c r="M35" s="248"/>
      <c r="N35" s="248"/>
      <c r="O35" s="248"/>
      <c r="P35" s="248"/>
    </row>
    <row r="36" spans="1:16" ht="38.25">
      <c r="A36" s="5"/>
      <c r="B36" s="254" t="s">
        <v>342</v>
      </c>
      <c r="C36" s="247">
        <v>42</v>
      </c>
      <c r="D36" s="247">
        <v>57</v>
      </c>
      <c r="E36" s="251">
        <v>25</v>
      </c>
      <c r="F36" s="251">
        <v>34</v>
      </c>
      <c r="G36" s="248"/>
      <c r="H36" s="248"/>
      <c r="I36" s="248"/>
      <c r="J36" s="248"/>
      <c r="K36" s="248"/>
      <c r="L36" s="248"/>
      <c r="M36" s="248"/>
      <c r="N36" s="248"/>
      <c r="O36" s="248"/>
      <c r="P36" s="248"/>
    </row>
    <row r="37" spans="1:16" ht="38.25">
      <c r="A37" s="5"/>
      <c r="B37" s="249" t="s">
        <v>335</v>
      </c>
      <c r="C37" s="247">
        <v>25</v>
      </c>
      <c r="D37" s="247">
        <v>34</v>
      </c>
      <c r="E37" s="251">
        <v>25</v>
      </c>
      <c r="F37" s="251">
        <v>34</v>
      </c>
      <c r="G37" s="248"/>
      <c r="H37" s="248"/>
      <c r="I37" s="248"/>
      <c r="J37" s="248"/>
      <c r="K37" s="248"/>
      <c r="L37" s="248"/>
      <c r="M37" s="248"/>
      <c r="N37" s="248"/>
      <c r="O37" s="248"/>
      <c r="P37" s="248"/>
    </row>
    <row r="38" spans="1:16" ht="41.25" customHeight="1">
      <c r="A38" s="5"/>
      <c r="B38" s="250" t="s">
        <v>426</v>
      </c>
      <c r="C38" s="247">
        <v>7.5</v>
      </c>
      <c r="D38" s="247">
        <v>10</v>
      </c>
      <c r="E38" s="247">
        <v>6</v>
      </c>
      <c r="F38" s="251">
        <v>8</v>
      </c>
      <c r="G38" s="248"/>
      <c r="H38" s="248"/>
      <c r="I38" s="248"/>
      <c r="J38" s="248"/>
      <c r="K38" s="248"/>
      <c r="L38" s="248"/>
      <c r="M38" s="248"/>
      <c r="N38" s="248"/>
      <c r="O38" s="248"/>
      <c r="P38" s="248"/>
    </row>
    <row r="39" spans="1:16" ht="38.25">
      <c r="A39" s="5"/>
      <c r="B39" s="250" t="s">
        <v>427</v>
      </c>
      <c r="C39" s="247">
        <v>8</v>
      </c>
      <c r="D39" s="247">
        <v>11</v>
      </c>
      <c r="E39" s="247">
        <v>6</v>
      </c>
      <c r="F39" s="251">
        <v>8</v>
      </c>
      <c r="G39" s="248"/>
      <c r="H39" s="248"/>
      <c r="I39" s="248"/>
      <c r="J39" s="248"/>
      <c r="K39" s="248"/>
      <c r="L39" s="248"/>
      <c r="M39" s="248"/>
      <c r="N39" s="248"/>
      <c r="O39" s="248"/>
      <c r="P39" s="248"/>
    </row>
    <row r="40" spans="1:16" ht="38.25">
      <c r="A40" s="5"/>
      <c r="B40" s="250" t="s">
        <v>333</v>
      </c>
      <c r="C40" s="247">
        <v>6</v>
      </c>
      <c r="D40" s="247">
        <v>8</v>
      </c>
      <c r="E40" s="247">
        <v>6</v>
      </c>
      <c r="F40" s="251">
        <v>8</v>
      </c>
      <c r="G40" s="248"/>
      <c r="H40" s="248"/>
      <c r="I40" s="248"/>
      <c r="J40" s="248"/>
      <c r="K40" s="248"/>
      <c r="L40" s="248"/>
      <c r="M40" s="248"/>
      <c r="N40" s="248"/>
      <c r="O40" s="248"/>
      <c r="P40" s="248"/>
    </row>
    <row r="41" spans="1:16" ht="38.25">
      <c r="A41" s="5"/>
      <c r="B41" s="26" t="s">
        <v>13</v>
      </c>
      <c r="C41" s="496">
        <v>4.5</v>
      </c>
      <c r="D41" s="496">
        <v>5</v>
      </c>
      <c r="E41" s="496">
        <v>4.5</v>
      </c>
      <c r="F41" s="496">
        <v>5</v>
      </c>
      <c r="G41" s="20"/>
      <c r="H41" s="20"/>
      <c r="I41" s="20"/>
      <c r="J41" s="20"/>
      <c r="K41" s="20"/>
      <c r="L41" s="20"/>
      <c r="M41" s="20"/>
      <c r="N41" s="20"/>
      <c r="O41" s="20"/>
      <c r="P41" s="20"/>
    </row>
    <row r="42" spans="1:16" ht="38.25">
      <c r="A42" s="5"/>
      <c r="B42" s="26" t="s">
        <v>421</v>
      </c>
      <c r="C42" s="496">
        <v>33</v>
      </c>
      <c r="D42" s="496">
        <v>37</v>
      </c>
      <c r="E42" s="496">
        <v>24</v>
      </c>
      <c r="F42" s="496">
        <v>27</v>
      </c>
      <c r="G42" s="20"/>
      <c r="H42" s="20"/>
      <c r="I42" s="20"/>
      <c r="J42" s="20"/>
      <c r="K42" s="20"/>
      <c r="L42" s="20"/>
      <c r="M42" s="20"/>
      <c r="N42" s="20"/>
      <c r="O42" s="20"/>
      <c r="P42" s="20"/>
    </row>
    <row r="43" spans="1:16" ht="38.25">
      <c r="A43" s="5"/>
      <c r="B43" s="83" t="s">
        <v>473</v>
      </c>
      <c r="C43" s="17">
        <v>46</v>
      </c>
      <c r="D43" s="17">
        <v>63</v>
      </c>
      <c r="E43" s="28">
        <v>37</v>
      </c>
      <c r="F43" s="28">
        <v>50</v>
      </c>
      <c r="G43" s="20"/>
      <c r="H43" s="20"/>
      <c r="I43" s="20"/>
      <c r="J43" s="20"/>
      <c r="K43" s="20"/>
      <c r="L43" s="20"/>
      <c r="M43" s="20"/>
      <c r="N43" s="20"/>
      <c r="O43" s="20"/>
      <c r="P43" s="20"/>
    </row>
    <row r="44" spans="1:16" ht="38.25">
      <c r="A44" s="5"/>
      <c r="B44" s="83" t="s">
        <v>474</v>
      </c>
      <c r="C44" s="17">
        <v>49</v>
      </c>
      <c r="D44" s="17">
        <v>67</v>
      </c>
      <c r="E44" s="28">
        <v>37</v>
      </c>
      <c r="F44" s="28">
        <v>50</v>
      </c>
      <c r="G44" s="20"/>
      <c r="H44" s="20"/>
      <c r="I44" s="20"/>
      <c r="J44" s="20"/>
      <c r="K44" s="20"/>
      <c r="L44" s="20"/>
      <c r="M44" s="20"/>
      <c r="N44" s="20"/>
      <c r="O44" s="20"/>
      <c r="P44" s="20"/>
    </row>
    <row r="45" spans="1:16" ht="38.25">
      <c r="A45" s="5"/>
      <c r="B45" s="65" t="s">
        <v>337</v>
      </c>
      <c r="C45" s="17">
        <v>37</v>
      </c>
      <c r="D45" s="17">
        <v>50</v>
      </c>
      <c r="E45" s="28">
        <v>37</v>
      </c>
      <c r="F45" s="28">
        <v>50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16" ht="38.25">
      <c r="A46" s="5"/>
      <c r="B46" s="26" t="s">
        <v>20</v>
      </c>
      <c r="C46" s="17">
        <v>8</v>
      </c>
      <c r="D46" s="17">
        <v>9</v>
      </c>
      <c r="E46" s="17">
        <v>8</v>
      </c>
      <c r="F46" s="17">
        <v>9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6" ht="38.25">
      <c r="A47" s="5"/>
      <c r="B47" s="31" t="s">
        <v>56</v>
      </c>
      <c r="C47" s="17">
        <v>3</v>
      </c>
      <c r="D47" s="17">
        <v>4</v>
      </c>
      <c r="E47" s="17">
        <v>3</v>
      </c>
      <c r="F47" s="17">
        <v>4</v>
      </c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6" ht="38.25">
      <c r="A48" s="10" t="s">
        <v>178</v>
      </c>
      <c r="B48" s="29" t="s">
        <v>72</v>
      </c>
      <c r="C48" s="12"/>
      <c r="D48" s="12"/>
      <c r="E48" s="13">
        <v>165</v>
      </c>
      <c r="F48" s="13">
        <v>220</v>
      </c>
      <c r="G48" s="20">
        <v>10.3</v>
      </c>
      <c r="H48" s="20">
        <v>13.73</v>
      </c>
      <c r="I48" s="20">
        <v>9.2</v>
      </c>
      <c r="J48" s="20">
        <v>12.27</v>
      </c>
      <c r="K48" s="20">
        <v>28.39</v>
      </c>
      <c r="L48" s="20">
        <v>37.85</v>
      </c>
      <c r="M48" s="20">
        <v>238</v>
      </c>
      <c r="N48" s="20">
        <v>317.33</v>
      </c>
      <c r="O48" s="20">
        <v>2.65</v>
      </c>
      <c r="P48" s="20">
        <v>3.53</v>
      </c>
    </row>
    <row r="49" spans="1:16" s="435" customFormat="1" ht="38.25">
      <c r="A49" s="474"/>
      <c r="B49" s="445" t="s">
        <v>421</v>
      </c>
      <c r="C49" s="496">
        <v>63</v>
      </c>
      <c r="D49" s="496">
        <v>83</v>
      </c>
      <c r="E49" s="496">
        <v>46</v>
      </c>
      <c r="F49" s="452">
        <v>61</v>
      </c>
      <c r="G49" s="477"/>
      <c r="H49" s="477"/>
      <c r="I49" s="477"/>
      <c r="J49" s="477"/>
      <c r="K49" s="477"/>
      <c r="L49" s="477"/>
      <c r="M49" s="477"/>
      <c r="N49" s="477"/>
      <c r="O49" s="477"/>
      <c r="P49" s="477"/>
    </row>
    <row r="50" spans="1:16" ht="38.25">
      <c r="A50" s="5"/>
      <c r="B50" s="26" t="s">
        <v>35</v>
      </c>
      <c r="C50" s="17">
        <v>41</v>
      </c>
      <c r="D50" s="17">
        <v>55</v>
      </c>
      <c r="E50" s="17">
        <v>41</v>
      </c>
      <c r="F50" s="17">
        <v>55</v>
      </c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1:16" ht="38.25">
      <c r="A51" s="5"/>
      <c r="B51" s="26" t="s">
        <v>338</v>
      </c>
      <c r="C51" s="17">
        <v>10</v>
      </c>
      <c r="D51" s="17">
        <v>13</v>
      </c>
      <c r="E51" s="17">
        <v>8</v>
      </c>
      <c r="F51" s="17">
        <v>11</v>
      </c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1:16" ht="38.25">
      <c r="A52" s="5"/>
      <c r="B52" s="26" t="s">
        <v>336</v>
      </c>
      <c r="C52" s="17">
        <v>8</v>
      </c>
      <c r="D52" s="17">
        <v>11</v>
      </c>
      <c r="E52" s="17">
        <v>8</v>
      </c>
      <c r="F52" s="17">
        <v>11</v>
      </c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6" ht="38.25">
      <c r="A53" s="5"/>
      <c r="B53" s="26" t="s">
        <v>94</v>
      </c>
      <c r="C53" s="17">
        <v>4.5</v>
      </c>
      <c r="D53" s="17">
        <v>5</v>
      </c>
      <c r="E53" s="17">
        <v>4.5</v>
      </c>
      <c r="F53" s="17">
        <v>5</v>
      </c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ht="36" customHeight="1">
      <c r="A54" s="5"/>
      <c r="B54" s="27" t="s">
        <v>426</v>
      </c>
      <c r="C54" s="17">
        <v>12.5</v>
      </c>
      <c r="D54" s="17">
        <v>16</v>
      </c>
      <c r="E54" s="17">
        <v>10</v>
      </c>
      <c r="F54" s="17">
        <v>13</v>
      </c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6" ht="38.25">
      <c r="A55" s="5"/>
      <c r="B55" s="27" t="s">
        <v>427</v>
      </c>
      <c r="C55" s="17">
        <v>13.3</v>
      </c>
      <c r="D55" s="17">
        <v>17</v>
      </c>
      <c r="E55" s="17">
        <v>10</v>
      </c>
      <c r="F55" s="17">
        <v>13</v>
      </c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6" ht="38.25">
      <c r="A56" s="5"/>
      <c r="B56" s="27" t="s">
        <v>333</v>
      </c>
      <c r="C56" s="17">
        <v>10</v>
      </c>
      <c r="D56" s="17">
        <v>13</v>
      </c>
      <c r="E56" s="17">
        <v>10</v>
      </c>
      <c r="F56" s="17">
        <v>13</v>
      </c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6" ht="38.25">
      <c r="A57" s="5"/>
      <c r="B57" s="31" t="s">
        <v>56</v>
      </c>
      <c r="C57" s="17">
        <v>3</v>
      </c>
      <c r="D57" s="17">
        <v>4</v>
      </c>
      <c r="E57" s="17">
        <v>3</v>
      </c>
      <c r="F57" s="17">
        <v>4</v>
      </c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6" ht="38.25">
      <c r="A58" s="10" t="s">
        <v>179</v>
      </c>
      <c r="B58" s="34" t="s">
        <v>42</v>
      </c>
      <c r="C58" s="35"/>
      <c r="D58" s="35"/>
      <c r="E58" s="13">
        <v>150</v>
      </c>
      <c r="F58" s="13">
        <v>200</v>
      </c>
      <c r="G58" s="20">
        <v>0.57</v>
      </c>
      <c r="H58" s="20">
        <v>0.73</v>
      </c>
      <c r="I58" s="20">
        <v>0</v>
      </c>
      <c r="J58" s="20">
        <v>0</v>
      </c>
      <c r="K58" s="20">
        <v>16.03</v>
      </c>
      <c r="L58" s="20">
        <v>20.67</v>
      </c>
      <c r="M58" s="20">
        <v>66</v>
      </c>
      <c r="N58" s="20">
        <v>85</v>
      </c>
      <c r="O58" s="20">
        <v>0.44</v>
      </c>
      <c r="P58" s="20">
        <v>0.56</v>
      </c>
    </row>
    <row r="59" spans="1:16" ht="38.25">
      <c r="A59" s="39"/>
      <c r="B59" s="36" t="s">
        <v>18</v>
      </c>
      <c r="C59" s="17">
        <v>11</v>
      </c>
      <c r="D59" s="17">
        <v>14</v>
      </c>
      <c r="E59" s="17">
        <v>11</v>
      </c>
      <c r="F59" s="17">
        <v>14</v>
      </c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6" ht="38.25">
      <c r="A60" s="39"/>
      <c r="B60" s="26" t="s">
        <v>24</v>
      </c>
      <c r="C60" s="17">
        <v>10</v>
      </c>
      <c r="D60" s="17">
        <v>13</v>
      </c>
      <c r="E60" s="17">
        <v>10</v>
      </c>
      <c r="F60" s="17">
        <v>13</v>
      </c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6" ht="38.25">
      <c r="A61" s="10" t="s">
        <v>184</v>
      </c>
      <c r="B61" s="124" t="s">
        <v>32</v>
      </c>
      <c r="C61" s="12">
        <v>40</v>
      </c>
      <c r="D61" s="12">
        <v>50</v>
      </c>
      <c r="E61" s="13">
        <v>40</v>
      </c>
      <c r="F61" s="13">
        <v>50</v>
      </c>
      <c r="G61" s="14">
        <v>1.64</v>
      </c>
      <c r="H61" s="14">
        <v>2.3</v>
      </c>
      <c r="I61" s="14">
        <v>0.48</v>
      </c>
      <c r="J61" s="14">
        <v>0.6</v>
      </c>
      <c r="K61" s="14">
        <v>13.36</v>
      </c>
      <c r="L61" s="14">
        <v>16.7</v>
      </c>
      <c r="M61" s="14">
        <f>G61*4+I61*9+K61*4</f>
        <v>64.32</v>
      </c>
      <c r="N61" s="14">
        <f>H61*4+J61*9+L61*4</f>
        <v>81.39999999999999</v>
      </c>
      <c r="O61" s="14">
        <v>0</v>
      </c>
      <c r="P61" s="14">
        <v>0</v>
      </c>
    </row>
    <row r="62" spans="1:16" ht="38.25">
      <c r="A62" s="39"/>
      <c r="B62" s="29" t="s">
        <v>25</v>
      </c>
      <c r="C62" s="12"/>
      <c r="D62" s="12"/>
      <c r="E62" s="37">
        <f aca="true" t="shared" si="2" ref="E62:P62">E24+E30+E48+E58+E61</f>
        <v>550</v>
      </c>
      <c r="F62" s="255">
        <f t="shared" si="2"/>
        <v>730</v>
      </c>
      <c r="G62" s="255">
        <f t="shared" si="2"/>
        <v>16.5</v>
      </c>
      <c r="H62" s="255">
        <f t="shared" si="2"/>
        <v>22.07</v>
      </c>
      <c r="I62" s="255">
        <f t="shared" si="2"/>
        <v>16.439999999999998</v>
      </c>
      <c r="J62" s="255">
        <f t="shared" si="2"/>
        <v>21.04</v>
      </c>
      <c r="K62" s="255">
        <f t="shared" si="2"/>
        <v>66.73</v>
      </c>
      <c r="L62" s="255">
        <f t="shared" si="2"/>
        <v>87.4</v>
      </c>
      <c r="M62" s="255">
        <f t="shared" si="2"/>
        <v>481.66</v>
      </c>
      <c r="N62" s="255">
        <f t="shared" si="2"/>
        <v>628.28</v>
      </c>
      <c r="O62" s="255">
        <f t="shared" si="2"/>
        <v>15.61</v>
      </c>
      <c r="P62" s="255">
        <f t="shared" si="2"/>
        <v>20.94</v>
      </c>
    </row>
    <row r="63" spans="1:16" ht="38.25">
      <c r="A63" s="39"/>
      <c r="B63" s="26" t="s">
        <v>26</v>
      </c>
      <c r="C63" s="17"/>
      <c r="D63" s="17"/>
      <c r="E63" s="17"/>
      <c r="F63" s="17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6" ht="38.25">
      <c r="A64" s="10" t="s">
        <v>180</v>
      </c>
      <c r="B64" s="130" t="s">
        <v>87</v>
      </c>
      <c r="C64" s="24"/>
      <c r="D64" s="24"/>
      <c r="E64" s="13">
        <v>190</v>
      </c>
      <c r="F64" s="13">
        <v>200</v>
      </c>
      <c r="G64" s="20">
        <v>6.41</v>
      </c>
      <c r="H64" s="20">
        <v>6.74</v>
      </c>
      <c r="I64" s="20">
        <v>6.18</v>
      </c>
      <c r="J64" s="20">
        <v>6.5</v>
      </c>
      <c r="K64" s="20">
        <v>21.62</v>
      </c>
      <c r="L64" s="20">
        <v>22.76</v>
      </c>
      <c r="M64" s="20">
        <v>196.33</v>
      </c>
      <c r="N64" s="20">
        <v>206.67</v>
      </c>
      <c r="O64" s="20">
        <v>9.31</v>
      </c>
      <c r="P64" s="20">
        <v>9.8</v>
      </c>
    </row>
    <row r="65" spans="1:16" ht="38.25">
      <c r="A65" s="39"/>
      <c r="B65" s="252" t="s">
        <v>494</v>
      </c>
      <c r="C65" s="12"/>
      <c r="D65" s="12"/>
      <c r="E65" s="13">
        <v>20</v>
      </c>
      <c r="F65" s="13">
        <v>30</v>
      </c>
      <c r="G65" s="20">
        <v>0.29</v>
      </c>
      <c r="H65" s="20">
        <v>0.44</v>
      </c>
      <c r="I65" s="20">
        <v>0.48</v>
      </c>
      <c r="J65" s="20">
        <v>0.73</v>
      </c>
      <c r="K65" s="20">
        <v>1.85</v>
      </c>
      <c r="L65" s="20">
        <v>2.78</v>
      </c>
      <c r="M65" s="20">
        <v>12.94</v>
      </c>
      <c r="N65" s="20">
        <v>19.41</v>
      </c>
      <c r="O65" s="20">
        <v>0.54</v>
      </c>
      <c r="P65" s="20">
        <v>0.8</v>
      </c>
    </row>
    <row r="66" spans="1:16" ht="38.25">
      <c r="A66" s="39"/>
      <c r="B66" s="26" t="s">
        <v>23</v>
      </c>
      <c r="C66" s="17">
        <v>9</v>
      </c>
      <c r="D66" s="17">
        <v>10</v>
      </c>
      <c r="E66" s="17">
        <v>9</v>
      </c>
      <c r="F66" s="17">
        <v>10</v>
      </c>
      <c r="G66" s="20"/>
      <c r="H66" s="444"/>
      <c r="I66" s="444"/>
      <c r="J66" s="444"/>
      <c r="K66" s="444"/>
      <c r="L66" s="444"/>
      <c r="M66" s="444"/>
      <c r="N66" s="444"/>
      <c r="O66" s="444"/>
      <c r="P66" s="444"/>
    </row>
    <row r="67" spans="1:16" ht="38.25">
      <c r="A67" s="39"/>
      <c r="B67" s="26" t="s">
        <v>28</v>
      </c>
      <c r="C67" s="17">
        <v>15</v>
      </c>
      <c r="D67" s="17">
        <v>16</v>
      </c>
      <c r="E67" s="17">
        <v>15</v>
      </c>
      <c r="F67" s="17">
        <v>16</v>
      </c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1:16" ht="38.25">
      <c r="A68" s="39"/>
      <c r="B68" s="26" t="s">
        <v>94</v>
      </c>
      <c r="C68" s="17">
        <v>4</v>
      </c>
      <c r="D68" s="17">
        <v>4.5</v>
      </c>
      <c r="E68" s="17">
        <v>4</v>
      </c>
      <c r="F68" s="17">
        <v>4.5</v>
      </c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1:16" ht="38.25">
      <c r="A69" s="39"/>
      <c r="B69" s="33" t="s">
        <v>97</v>
      </c>
      <c r="C69" s="17">
        <v>152</v>
      </c>
      <c r="D69" s="17">
        <v>160</v>
      </c>
      <c r="E69" s="17">
        <v>114</v>
      </c>
      <c r="F69" s="17">
        <v>120</v>
      </c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1:16" ht="38.25">
      <c r="A70" s="39"/>
      <c r="B70" s="33" t="s">
        <v>340</v>
      </c>
      <c r="C70" s="17">
        <v>163</v>
      </c>
      <c r="D70" s="17">
        <v>172</v>
      </c>
      <c r="E70" s="17">
        <v>114</v>
      </c>
      <c r="F70" s="17">
        <v>120</v>
      </c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1:16" ht="45" customHeight="1">
      <c r="A71" s="39"/>
      <c r="B71" s="33" t="s">
        <v>341</v>
      </c>
      <c r="C71" s="17">
        <v>176</v>
      </c>
      <c r="D71" s="17">
        <v>185</v>
      </c>
      <c r="E71" s="17">
        <v>114</v>
      </c>
      <c r="F71" s="17">
        <v>120</v>
      </c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1:16" ht="38.25">
      <c r="A72" s="39"/>
      <c r="B72" s="33" t="s">
        <v>342</v>
      </c>
      <c r="C72" s="17">
        <v>190</v>
      </c>
      <c r="D72" s="17">
        <v>200</v>
      </c>
      <c r="E72" s="17">
        <v>114</v>
      </c>
      <c r="F72" s="17">
        <v>120</v>
      </c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1:16" ht="38.25">
      <c r="A73" s="39"/>
      <c r="B73" s="26" t="s">
        <v>335</v>
      </c>
      <c r="C73" s="17">
        <v>114</v>
      </c>
      <c r="D73" s="17">
        <v>120</v>
      </c>
      <c r="E73" s="17">
        <v>114</v>
      </c>
      <c r="F73" s="17">
        <v>120</v>
      </c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1:16" ht="43.5" customHeight="1">
      <c r="A74" s="39"/>
      <c r="B74" s="27" t="s">
        <v>426</v>
      </c>
      <c r="C74" s="17">
        <v>60</v>
      </c>
      <c r="D74" s="17">
        <v>63</v>
      </c>
      <c r="E74" s="17">
        <v>48</v>
      </c>
      <c r="F74" s="17">
        <v>50</v>
      </c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1:16" ht="38.25">
      <c r="A75" s="39"/>
      <c r="B75" s="27" t="s">
        <v>427</v>
      </c>
      <c r="C75" s="17">
        <v>64</v>
      </c>
      <c r="D75" s="17">
        <v>67</v>
      </c>
      <c r="E75" s="17">
        <v>48</v>
      </c>
      <c r="F75" s="17">
        <v>50</v>
      </c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1:16" ht="38.25">
      <c r="A76" s="39"/>
      <c r="B76" s="27" t="s">
        <v>333</v>
      </c>
      <c r="C76" s="17">
        <v>48</v>
      </c>
      <c r="D76" s="17">
        <v>50</v>
      </c>
      <c r="E76" s="17">
        <v>48</v>
      </c>
      <c r="F76" s="17">
        <v>50</v>
      </c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1:16" ht="38.25">
      <c r="A77" s="39"/>
      <c r="B77" s="16" t="s">
        <v>92</v>
      </c>
      <c r="C77" s="17">
        <v>71</v>
      </c>
      <c r="D77" s="17">
        <v>75</v>
      </c>
      <c r="E77" s="42">
        <v>57</v>
      </c>
      <c r="F77" s="42">
        <v>60</v>
      </c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1:16" ht="38.25">
      <c r="A78" s="39"/>
      <c r="B78" s="26" t="s">
        <v>422</v>
      </c>
      <c r="C78" s="17">
        <v>60</v>
      </c>
      <c r="D78" s="17">
        <v>63</v>
      </c>
      <c r="E78" s="42">
        <v>57</v>
      </c>
      <c r="F78" s="42">
        <v>60</v>
      </c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1:16" ht="38.25">
      <c r="A79" s="39"/>
      <c r="B79" s="26" t="s">
        <v>23</v>
      </c>
      <c r="C79" s="17">
        <v>1</v>
      </c>
      <c r="D79" s="17">
        <v>2</v>
      </c>
      <c r="E79" s="42">
        <v>1</v>
      </c>
      <c r="F79" s="42">
        <v>2</v>
      </c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1:16" s="241" customFormat="1" ht="36" customHeight="1">
      <c r="A80" s="256"/>
      <c r="B80" s="250" t="s">
        <v>426</v>
      </c>
      <c r="C80" s="247">
        <v>2.5</v>
      </c>
      <c r="D80" s="247">
        <v>3.8</v>
      </c>
      <c r="E80" s="247">
        <v>2</v>
      </c>
      <c r="F80" s="247">
        <v>3</v>
      </c>
      <c r="G80" s="248"/>
      <c r="H80" s="248"/>
      <c r="I80" s="248"/>
      <c r="J80" s="248"/>
      <c r="K80" s="248"/>
      <c r="L80" s="248"/>
      <c r="M80" s="248"/>
      <c r="N80" s="248"/>
      <c r="O80" s="248"/>
      <c r="P80" s="248"/>
    </row>
    <row r="81" spans="1:16" s="241" customFormat="1" ht="38.25">
      <c r="A81" s="256"/>
      <c r="B81" s="250" t="s">
        <v>427</v>
      </c>
      <c r="C81" s="247">
        <v>2.7</v>
      </c>
      <c r="D81" s="247">
        <v>4</v>
      </c>
      <c r="E81" s="247">
        <v>2</v>
      </c>
      <c r="F81" s="247">
        <v>3</v>
      </c>
      <c r="G81" s="248"/>
      <c r="H81" s="248"/>
      <c r="I81" s="248"/>
      <c r="J81" s="248"/>
      <c r="K81" s="248"/>
      <c r="L81" s="248"/>
      <c r="M81" s="248"/>
      <c r="N81" s="248"/>
      <c r="O81" s="248"/>
      <c r="P81" s="248"/>
    </row>
    <row r="82" spans="1:16" s="241" customFormat="1" ht="38.25">
      <c r="A82" s="256"/>
      <c r="B82" s="250" t="s">
        <v>333</v>
      </c>
      <c r="C82" s="247">
        <v>2</v>
      </c>
      <c r="D82" s="247">
        <v>3</v>
      </c>
      <c r="E82" s="247">
        <v>2</v>
      </c>
      <c r="F82" s="247">
        <v>3</v>
      </c>
      <c r="G82" s="248"/>
      <c r="H82" s="248"/>
      <c r="I82" s="248"/>
      <c r="J82" s="248"/>
      <c r="K82" s="248"/>
      <c r="L82" s="248"/>
      <c r="M82" s="248"/>
      <c r="N82" s="248"/>
      <c r="O82" s="248"/>
      <c r="P82" s="248"/>
    </row>
    <row r="83" spans="1:16" s="241" customFormat="1" ht="38.25">
      <c r="A83" s="256"/>
      <c r="B83" s="249" t="s">
        <v>338</v>
      </c>
      <c r="C83" s="247">
        <v>2</v>
      </c>
      <c r="D83" s="247">
        <v>3</v>
      </c>
      <c r="E83" s="247">
        <v>1</v>
      </c>
      <c r="F83" s="247">
        <v>2</v>
      </c>
      <c r="G83" s="248"/>
      <c r="H83" s="248"/>
      <c r="I83" s="248"/>
      <c r="J83" s="248"/>
      <c r="K83" s="248"/>
      <c r="L83" s="248"/>
      <c r="M83" s="248"/>
      <c r="N83" s="248"/>
      <c r="O83" s="248"/>
      <c r="P83" s="248"/>
    </row>
    <row r="84" spans="1:16" s="241" customFormat="1" ht="38.25">
      <c r="A84" s="256"/>
      <c r="B84" s="249" t="s">
        <v>336</v>
      </c>
      <c r="C84" s="247">
        <v>1</v>
      </c>
      <c r="D84" s="247">
        <v>2</v>
      </c>
      <c r="E84" s="247">
        <v>1</v>
      </c>
      <c r="F84" s="247">
        <v>2</v>
      </c>
      <c r="G84" s="248"/>
      <c r="H84" s="248"/>
      <c r="I84" s="248"/>
      <c r="J84" s="248"/>
      <c r="K84" s="248"/>
      <c r="L84" s="248"/>
      <c r="M84" s="248"/>
      <c r="N84" s="248"/>
      <c r="O84" s="248"/>
      <c r="P84" s="248"/>
    </row>
    <row r="85" spans="1:16" ht="38.25">
      <c r="A85" s="39"/>
      <c r="B85" s="26" t="s">
        <v>56</v>
      </c>
      <c r="C85" s="17">
        <v>2</v>
      </c>
      <c r="D85" s="17">
        <v>3</v>
      </c>
      <c r="E85" s="17">
        <v>2</v>
      </c>
      <c r="F85" s="17">
        <v>3</v>
      </c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1:16" ht="38.25">
      <c r="A86" s="39"/>
      <c r="B86" s="26" t="s">
        <v>13</v>
      </c>
      <c r="C86" s="17">
        <v>1</v>
      </c>
      <c r="D86" s="17">
        <v>2</v>
      </c>
      <c r="E86" s="17">
        <v>1</v>
      </c>
      <c r="F86" s="17">
        <v>2</v>
      </c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1:16" ht="38.25">
      <c r="A87" s="10" t="s">
        <v>181</v>
      </c>
      <c r="B87" s="29" t="s">
        <v>93</v>
      </c>
      <c r="C87" s="12"/>
      <c r="D87" s="12"/>
      <c r="E87" s="13">
        <v>60</v>
      </c>
      <c r="F87" s="13">
        <v>60</v>
      </c>
      <c r="G87" s="20">
        <v>8.34</v>
      </c>
      <c r="H87" s="20">
        <v>8.34</v>
      </c>
      <c r="I87" s="20">
        <v>3.73</v>
      </c>
      <c r="J87" s="20">
        <v>3.73</v>
      </c>
      <c r="K87" s="20">
        <v>26.08</v>
      </c>
      <c r="L87" s="20">
        <v>26.08</v>
      </c>
      <c r="M87" s="20">
        <v>172</v>
      </c>
      <c r="N87" s="20">
        <v>172</v>
      </c>
      <c r="O87" s="20">
        <v>0.13</v>
      </c>
      <c r="P87" s="20">
        <v>0.13</v>
      </c>
    </row>
    <row r="88" spans="1:16" ht="38.25">
      <c r="A88" s="39"/>
      <c r="B88" s="115" t="s">
        <v>63</v>
      </c>
      <c r="C88" s="28">
        <v>32</v>
      </c>
      <c r="D88" s="28">
        <v>32</v>
      </c>
      <c r="E88" s="42">
        <v>32</v>
      </c>
      <c r="F88" s="42">
        <v>32</v>
      </c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1:16" ht="38.25">
      <c r="A89" s="39"/>
      <c r="B89" s="115" t="s">
        <v>27</v>
      </c>
      <c r="C89" s="28">
        <v>12</v>
      </c>
      <c r="D89" s="28">
        <v>12</v>
      </c>
      <c r="E89" s="42">
        <v>12</v>
      </c>
      <c r="F89" s="42">
        <v>12</v>
      </c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1:16" ht="38.25">
      <c r="A90" s="39"/>
      <c r="B90" s="115" t="s">
        <v>28</v>
      </c>
      <c r="C90" s="28">
        <v>4</v>
      </c>
      <c r="D90" s="28">
        <v>4</v>
      </c>
      <c r="E90" s="42">
        <v>4</v>
      </c>
      <c r="F90" s="42">
        <v>4</v>
      </c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1:16" ht="38.25">
      <c r="A91" s="39"/>
      <c r="B91" s="115" t="s">
        <v>24</v>
      </c>
      <c r="C91" s="28">
        <v>2</v>
      </c>
      <c r="D91" s="28">
        <v>2</v>
      </c>
      <c r="E91" s="42">
        <v>2</v>
      </c>
      <c r="F91" s="42">
        <v>2</v>
      </c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1:16" ht="38.25">
      <c r="A92" s="39"/>
      <c r="B92" s="65" t="s">
        <v>423</v>
      </c>
      <c r="C92" s="431">
        <v>0.9</v>
      </c>
      <c r="D92" s="431">
        <v>1</v>
      </c>
      <c r="E92" s="465">
        <v>0.9</v>
      </c>
      <c r="F92" s="465">
        <v>1</v>
      </c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1:16" ht="38.25">
      <c r="A93" s="39"/>
      <c r="B93" s="115" t="s">
        <v>13</v>
      </c>
      <c r="C93" s="28">
        <v>1</v>
      </c>
      <c r="D93" s="28">
        <v>1</v>
      </c>
      <c r="E93" s="42">
        <v>1</v>
      </c>
      <c r="F93" s="42">
        <v>1</v>
      </c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1:16" ht="38.25">
      <c r="A94" s="39"/>
      <c r="B94" s="115" t="s">
        <v>94</v>
      </c>
      <c r="C94" s="28">
        <v>0.2</v>
      </c>
      <c r="D94" s="28">
        <v>0.2</v>
      </c>
      <c r="E94" s="42">
        <v>0.2</v>
      </c>
      <c r="F94" s="42">
        <v>0.2</v>
      </c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1:16" ht="38.25">
      <c r="A95" s="39"/>
      <c r="B95" s="115" t="s">
        <v>59</v>
      </c>
      <c r="C95" s="28">
        <v>27</v>
      </c>
      <c r="D95" s="28">
        <v>27</v>
      </c>
      <c r="E95" s="42">
        <v>26</v>
      </c>
      <c r="F95" s="42">
        <v>26</v>
      </c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1:16" ht="38.25">
      <c r="A96" s="39"/>
      <c r="B96" s="115" t="s">
        <v>24</v>
      </c>
      <c r="C96" s="28">
        <v>2</v>
      </c>
      <c r="D96" s="28">
        <v>2</v>
      </c>
      <c r="E96" s="42">
        <v>2</v>
      </c>
      <c r="F96" s="42">
        <v>2</v>
      </c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1:16" ht="39" customHeight="1">
      <c r="A97" s="10" t="s">
        <v>182</v>
      </c>
      <c r="B97" s="29" t="s">
        <v>96</v>
      </c>
      <c r="C97" s="12"/>
      <c r="D97" s="12"/>
      <c r="E97" s="13">
        <v>180</v>
      </c>
      <c r="F97" s="13">
        <v>200</v>
      </c>
      <c r="G97" s="20">
        <v>0.03</v>
      </c>
      <c r="H97" s="20">
        <v>0.03</v>
      </c>
      <c r="I97" s="20">
        <v>0.01</v>
      </c>
      <c r="J97" s="20">
        <v>0.01</v>
      </c>
      <c r="K97" s="20">
        <v>9.98</v>
      </c>
      <c r="L97" s="20">
        <v>12.97</v>
      </c>
      <c r="M97" s="20">
        <v>42</v>
      </c>
      <c r="N97" s="20">
        <v>54</v>
      </c>
      <c r="O97" s="20">
        <v>0</v>
      </c>
      <c r="P97" s="20">
        <v>0</v>
      </c>
    </row>
    <row r="98" spans="1:16" ht="38.25">
      <c r="A98" s="5"/>
      <c r="B98" s="26" t="s">
        <v>29</v>
      </c>
      <c r="C98" s="17">
        <v>0.45</v>
      </c>
      <c r="D98" s="17">
        <v>0.54</v>
      </c>
      <c r="E98" s="17">
        <v>0.45</v>
      </c>
      <c r="F98" s="17">
        <v>0.54</v>
      </c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1:16" ht="38.25">
      <c r="A99" s="5"/>
      <c r="B99" s="26" t="s">
        <v>24</v>
      </c>
      <c r="C99" s="17">
        <v>10</v>
      </c>
      <c r="D99" s="17">
        <v>13</v>
      </c>
      <c r="E99" s="17">
        <v>10</v>
      </c>
      <c r="F99" s="17">
        <v>13</v>
      </c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1:16" ht="38.25">
      <c r="A100" s="10" t="s">
        <v>183</v>
      </c>
      <c r="B100" s="38" t="s">
        <v>136</v>
      </c>
      <c r="C100" s="24">
        <v>93</v>
      </c>
      <c r="D100" s="24">
        <v>93</v>
      </c>
      <c r="E100" s="424">
        <v>93</v>
      </c>
      <c r="F100" s="424">
        <v>93</v>
      </c>
      <c r="G100" s="444">
        <v>0.37</v>
      </c>
      <c r="H100" s="444">
        <v>0.37</v>
      </c>
      <c r="I100" s="444">
        <v>0.37</v>
      </c>
      <c r="J100" s="444">
        <v>0.37</v>
      </c>
      <c r="K100" s="444">
        <v>9.73</v>
      </c>
      <c r="L100" s="444">
        <v>9.73</v>
      </c>
      <c r="M100" s="444">
        <v>41.85</v>
      </c>
      <c r="N100" s="444">
        <v>41.85</v>
      </c>
      <c r="O100" s="444">
        <v>9.3</v>
      </c>
      <c r="P100" s="444">
        <v>9.3</v>
      </c>
    </row>
    <row r="101" spans="1:16" ht="38.25">
      <c r="A101" s="10" t="s">
        <v>184</v>
      </c>
      <c r="B101" s="29" t="s">
        <v>31</v>
      </c>
      <c r="C101" s="12">
        <v>35</v>
      </c>
      <c r="D101" s="12">
        <v>40</v>
      </c>
      <c r="E101" s="13">
        <v>35</v>
      </c>
      <c r="F101" s="13">
        <v>40</v>
      </c>
      <c r="G101" s="20">
        <v>1.66</v>
      </c>
      <c r="H101" s="20">
        <v>2</v>
      </c>
      <c r="I101" s="20">
        <v>0.28</v>
      </c>
      <c r="J101" s="20">
        <v>0.32</v>
      </c>
      <c r="K101" s="20">
        <v>17.22</v>
      </c>
      <c r="L101" s="20">
        <v>19.68</v>
      </c>
      <c r="M101" s="20">
        <f>G101*4+I101*9+K101*4</f>
        <v>78.03999999999999</v>
      </c>
      <c r="N101" s="20">
        <f>H101*4+J101*9+L101*4</f>
        <v>89.6</v>
      </c>
      <c r="O101" s="20">
        <v>0</v>
      </c>
      <c r="P101" s="20">
        <v>0</v>
      </c>
    </row>
    <row r="102" spans="1:16" ht="38.25">
      <c r="A102" s="5"/>
      <c r="B102" s="29" t="s">
        <v>25</v>
      </c>
      <c r="C102" s="12"/>
      <c r="D102" s="12"/>
      <c r="E102" s="37">
        <f>E64+E65+E87+E97+E100+E101</f>
        <v>578</v>
      </c>
      <c r="F102" s="479">
        <f aca="true" t="shared" si="3" ref="F102:P102">F64+F65+F87+F97+F100+F101</f>
        <v>623</v>
      </c>
      <c r="G102" s="479">
        <f t="shared" si="3"/>
        <v>17.099999999999998</v>
      </c>
      <c r="H102" s="479">
        <f t="shared" si="3"/>
        <v>17.919999999999998</v>
      </c>
      <c r="I102" s="479">
        <f t="shared" si="3"/>
        <v>11.049999999999999</v>
      </c>
      <c r="J102" s="479">
        <f t="shared" si="3"/>
        <v>11.66</v>
      </c>
      <c r="K102" s="479">
        <f t="shared" si="3"/>
        <v>86.48</v>
      </c>
      <c r="L102" s="479">
        <f t="shared" si="3"/>
        <v>94</v>
      </c>
      <c r="M102" s="479">
        <f t="shared" si="3"/>
        <v>543.16</v>
      </c>
      <c r="N102" s="479">
        <f t="shared" si="3"/>
        <v>583.53</v>
      </c>
      <c r="O102" s="479">
        <f t="shared" si="3"/>
        <v>19.28</v>
      </c>
      <c r="P102" s="479">
        <f t="shared" si="3"/>
        <v>20.03</v>
      </c>
    </row>
    <row r="103" spans="1:16" ht="38.25">
      <c r="A103" s="5"/>
      <c r="B103" s="41" t="s">
        <v>430</v>
      </c>
      <c r="C103" s="42"/>
      <c r="D103" s="42"/>
      <c r="E103" s="42"/>
      <c r="F103" s="42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1:16" ht="38.25">
      <c r="A104" s="5" t="s">
        <v>436</v>
      </c>
      <c r="B104" s="11" t="s">
        <v>431</v>
      </c>
      <c r="C104" s="440">
        <v>154</v>
      </c>
      <c r="D104" s="440">
        <v>154</v>
      </c>
      <c r="E104" s="424">
        <v>150</v>
      </c>
      <c r="F104" s="424">
        <v>150</v>
      </c>
      <c r="G104" s="444">
        <v>4.36</v>
      </c>
      <c r="H104" s="444">
        <v>4.36</v>
      </c>
      <c r="I104" s="444">
        <v>3.76</v>
      </c>
      <c r="J104" s="444">
        <v>3.76</v>
      </c>
      <c r="K104" s="444">
        <v>6</v>
      </c>
      <c r="L104" s="444">
        <v>6</v>
      </c>
      <c r="M104" s="444">
        <v>79.5</v>
      </c>
      <c r="N104" s="444">
        <v>79.5</v>
      </c>
      <c r="O104" s="444">
        <v>1.06</v>
      </c>
      <c r="P104" s="444">
        <v>1.06</v>
      </c>
    </row>
    <row r="105" spans="1:16" ht="38.25">
      <c r="A105" s="5"/>
      <c r="B105" s="11" t="s">
        <v>25</v>
      </c>
      <c r="C105" s="12"/>
      <c r="D105" s="12"/>
      <c r="E105" s="37">
        <f>E104</f>
        <v>150</v>
      </c>
      <c r="F105" s="37">
        <f aca="true" t="shared" si="4" ref="F105:P105">F104</f>
        <v>150</v>
      </c>
      <c r="G105" s="37">
        <f t="shared" si="4"/>
        <v>4.36</v>
      </c>
      <c r="H105" s="37">
        <f t="shared" si="4"/>
        <v>4.36</v>
      </c>
      <c r="I105" s="37">
        <f t="shared" si="4"/>
        <v>3.76</v>
      </c>
      <c r="J105" s="37">
        <f t="shared" si="4"/>
        <v>3.76</v>
      </c>
      <c r="K105" s="37">
        <f t="shared" si="4"/>
        <v>6</v>
      </c>
      <c r="L105" s="37">
        <f t="shared" si="4"/>
        <v>6</v>
      </c>
      <c r="M105" s="37">
        <f t="shared" si="4"/>
        <v>79.5</v>
      </c>
      <c r="N105" s="37">
        <f t="shared" si="4"/>
        <v>79.5</v>
      </c>
      <c r="O105" s="37">
        <f t="shared" si="4"/>
        <v>1.06</v>
      </c>
      <c r="P105" s="37">
        <f t="shared" si="4"/>
        <v>1.06</v>
      </c>
    </row>
    <row r="106" spans="1:16" ht="38.25">
      <c r="A106" s="5"/>
      <c r="B106" s="26" t="s">
        <v>30</v>
      </c>
      <c r="C106" s="17"/>
      <c r="D106" s="17"/>
      <c r="E106" s="17"/>
      <c r="F106" s="17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1:16" ht="38.25">
      <c r="A107" s="44"/>
      <c r="B107" s="125" t="s">
        <v>33</v>
      </c>
      <c r="C107" s="17">
        <v>4</v>
      </c>
      <c r="D107" s="17">
        <v>6</v>
      </c>
      <c r="E107" s="13">
        <v>4</v>
      </c>
      <c r="F107" s="13">
        <v>6</v>
      </c>
      <c r="G107" s="20">
        <v>3</v>
      </c>
      <c r="H107" s="20">
        <v>3</v>
      </c>
      <c r="I107" s="20">
        <v>0</v>
      </c>
      <c r="J107" s="20">
        <v>0</v>
      </c>
      <c r="K107" s="20">
        <v>14</v>
      </c>
      <c r="L107" s="20">
        <v>17</v>
      </c>
      <c r="M107" s="20">
        <v>66</v>
      </c>
      <c r="N107" s="20">
        <v>83</v>
      </c>
      <c r="O107" s="20">
        <v>0</v>
      </c>
      <c r="P107" s="20">
        <v>0</v>
      </c>
    </row>
    <row r="108" spans="1:16" ht="38.25">
      <c r="A108" s="5"/>
      <c r="B108" s="29" t="s">
        <v>34</v>
      </c>
      <c r="C108" s="12"/>
      <c r="D108" s="12"/>
      <c r="E108" s="37">
        <f aca="true" t="shared" si="5" ref="E108:O108">E18+E22+E62+E102+E105</f>
        <v>1745</v>
      </c>
      <c r="F108" s="37">
        <f t="shared" si="5"/>
        <v>2054</v>
      </c>
      <c r="G108" s="37">
        <f t="shared" si="5"/>
        <v>49.5</v>
      </c>
      <c r="H108" s="37">
        <f t="shared" si="5"/>
        <v>59.09</v>
      </c>
      <c r="I108" s="37">
        <f t="shared" si="5"/>
        <v>47.81999999999999</v>
      </c>
      <c r="J108" s="37">
        <f t="shared" si="5"/>
        <v>57.65999999999999</v>
      </c>
      <c r="K108" s="37">
        <f t="shared" si="5"/>
        <v>213.35000000000002</v>
      </c>
      <c r="L108" s="37">
        <f t="shared" si="5"/>
        <v>257.9</v>
      </c>
      <c r="M108" s="37">
        <f t="shared" si="5"/>
        <v>1516.71</v>
      </c>
      <c r="N108" s="37">
        <f t="shared" si="5"/>
        <v>1822.26</v>
      </c>
      <c r="O108" s="37">
        <f t="shared" si="5"/>
        <v>38.81</v>
      </c>
      <c r="P108" s="37">
        <f>P18+P22+P62+P102</f>
        <v>44.6</v>
      </c>
    </row>
    <row r="140" spans="5:6" ht="38.25">
      <c r="E140" s="2"/>
      <c r="F140" s="2"/>
    </row>
  </sheetData>
  <sheetProtection/>
  <mergeCells count="11">
    <mergeCell ref="A1:A3"/>
    <mergeCell ref="I3:J3"/>
    <mergeCell ref="O1:P2"/>
    <mergeCell ref="K3:L3"/>
    <mergeCell ref="O3:P3"/>
    <mergeCell ref="B1:B3"/>
    <mergeCell ref="E1:F2"/>
    <mergeCell ref="C1:D2"/>
    <mergeCell ref="G1:L2"/>
    <mergeCell ref="G3:H3"/>
    <mergeCell ref="M1:N2"/>
  </mergeCells>
  <printOptions/>
  <pageMargins left="0" right="0" top="0" bottom="0" header="0" footer="0"/>
  <pageSetup horizontalDpi="600" verticalDpi="600" orientation="landscape" paperSize="9" scale="37" r:id="rId1"/>
  <rowBreaks count="1" manualBreakCount="1">
    <brk id="32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130"/>
  <sheetViews>
    <sheetView view="pageBreakPreview" zoomScale="40" zoomScaleSheetLayoutView="40" zoomScalePageLayoutView="0" workbookViewId="0" topLeftCell="A1">
      <selection activeCell="B1" sqref="B1:B3"/>
    </sheetView>
  </sheetViews>
  <sheetFormatPr defaultColWidth="9.140625" defaultRowHeight="15"/>
  <cols>
    <col min="1" max="1" width="26.28125" style="49" bestFit="1" customWidth="1"/>
    <col min="2" max="2" width="102.28125" style="2" bestFit="1" customWidth="1"/>
    <col min="3" max="3" width="20.57421875" style="2" bestFit="1" customWidth="1"/>
    <col min="4" max="4" width="18.7109375" style="2" bestFit="1" customWidth="1"/>
    <col min="5" max="6" width="21.57421875" style="2" bestFit="1" customWidth="1"/>
    <col min="7" max="10" width="15.57421875" style="2" bestFit="1" customWidth="1"/>
    <col min="11" max="12" width="18.57421875" style="2" bestFit="1" customWidth="1"/>
    <col min="13" max="14" width="21.57421875" style="2" bestFit="1" customWidth="1"/>
    <col min="15" max="16" width="15.57421875" style="2" bestFit="1" customWidth="1"/>
    <col min="17" max="16384" width="9.140625" style="2" customWidth="1"/>
  </cols>
  <sheetData>
    <row r="1" spans="1:16" ht="38.25" customHeight="1">
      <c r="A1" s="526" t="s">
        <v>104</v>
      </c>
      <c r="B1" s="527" t="s">
        <v>572</v>
      </c>
      <c r="C1" s="526" t="s">
        <v>486</v>
      </c>
      <c r="D1" s="530"/>
      <c r="E1" s="526" t="s">
        <v>486</v>
      </c>
      <c r="F1" s="530"/>
      <c r="G1" s="525" t="s">
        <v>0</v>
      </c>
      <c r="H1" s="525"/>
      <c r="I1" s="525"/>
      <c r="J1" s="525"/>
      <c r="K1" s="525"/>
      <c r="L1" s="525"/>
      <c r="M1" s="526" t="s">
        <v>490</v>
      </c>
      <c r="N1" s="530"/>
      <c r="O1" s="526" t="s">
        <v>351</v>
      </c>
      <c r="P1" s="526"/>
    </row>
    <row r="2" spans="1:16" ht="38.25">
      <c r="A2" s="526"/>
      <c r="B2" s="528"/>
      <c r="C2" s="530"/>
      <c r="D2" s="530"/>
      <c r="E2" s="530"/>
      <c r="F2" s="530"/>
      <c r="G2" s="525"/>
      <c r="H2" s="525"/>
      <c r="I2" s="525"/>
      <c r="J2" s="525"/>
      <c r="K2" s="525"/>
      <c r="L2" s="525"/>
      <c r="M2" s="530"/>
      <c r="N2" s="530"/>
      <c r="O2" s="526"/>
      <c r="P2" s="526"/>
    </row>
    <row r="3" spans="1:16" ht="78" customHeight="1">
      <c r="A3" s="526"/>
      <c r="B3" s="529"/>
      <c r="C3" s="50" t="s">
        <v>1</v>
      </c>
      <c r="D3" s="50" t="s">
        <v>2</v>
      </c>
      <c r="E3" s="50" t="s">
        <v>1</v>
      </c>
      <c r="F3" s="50" t="s">
        <v>2</v>
      </c>
      <c r="G3" s="526" t="s">
        <v>352</v>
      </c>
      <c r="H3" s="526"/>
      <c r="I3" s="526" t="s">
        <v>4</v>
      </c>
      <c r="J3" s="525"/>
      <c r="K3" s="525" t="s">
        <v>3</v>
      </c>
      <c r="L3" s="525"/>
      <c r="M3" s="50"/>
      <c r="N3" s="50"/>
      <c r="O3" s="525" t="s">
        <v>5</v>
      </c>
      <c r="P3" s="525"/>
    </row>
    <row r="4" spans="1:16" ht="38.25">
      <c r="A4" s="114"/>
      <c r="B4" s="6" t="s">
        <v>6</v>
      </c>
      <c r="C4" s="5" t="s">
        <v>322</v>
      </c>
      <c r="D4" s="5" t="s">
        <v>323</v>
      </c>
      <c r="E4" s="5" t="s">
        <v>324</v>
      </c>
      <c r="F4" s="7" t="s">
        <v>324</v>
      </c>
      <c r="G4" s="7" t="s">
        <v>1</v>
      </c>
      <c r="H4" s="8" t="s">
        <v>2</v>
      </c>
      <c r="I4" s="7" t="s">
        <v>1</v>
      </c>
      <c r="J4" s="8" t="s">
        <v>2</v>
      </c>
      <c r="K4" s="7" t="s">
        <v>1</v>
      </c>
      <c r="L4" s="8" t="s">
        <v>2</v>
      </c>
      <c r="M4" s="7" t="s">
        <v>1</v>
      </c>
      <c r="N4" s="8" t="s">
        <v>2</v>
      </c>
      <c r="O4" s="7" t="s">
        <v>1</v>
      </c>
      <c r="P4" s="8" t="s">
        <v>2</v>
      </c>
    </row>
    <row r="5" spans="1:16" ht="38.25">
      <c r="A5" s="10" t="s">
        <v>185</v>
      </c>
      <c r="B5" s="29" t="s">
        <v>465</v>
      </c>
      <c r="C5" s="454"/>
      <c r="D5" s="454"/>
      <c r="E5" s="455">
        <v>150</v>
      </c>
      <c r="F5" s="455">
        <v>200</v>
      </c>
      <c r="G5" s="58">
        <v>5.07</v>
      </c>
      <c r="H5" s="412">
        <v>6.75</v>
      </c>
      <c r="I5" s="58">
        <v>5.87</v>
      </c>
      <c r="J5" s="412">
        <v>8.75</v>
      </c>
      <c r="K5" s="58">
        <v>15.66</v>
      </c>
      <c r="L5" s="412">
        <v>19.9</v>
      </c>
      <c r="M5" s="58">
        <v>134</v>
      </c>
      <c r="N5" s="412">
        <v>183</v>
      </c>
      <c r="O5" s="58">
        <v>0.84</v>
      </c>
      <c r="P5" s="412">
        <v>1.12</v>
      </c>
    </row>
    <row r="6" spans="1:16" ht="38.25">
      <c r="A6" s="114"/>
      <c r="B6" s="26" t="s">
        <v>7</v>
      </c>
      <c r="C6" s="457">
        <v>12</v>
      </c>
      <c r="D6" s="457">
        <v>16</v>
      </c>
      <c r="E6" s="457">
        <v>12</v>
      </c>
      <c r="F6" s="457">
        <v>16</v>
      </c>
      <c r="G6" s="58"/>
      <c r="H6" s="412"/>
      <c r="I6" s="58"/>
      <c r="J6" s="412"/>
      <c r="K6" s="58"/>
      <c r="L6" s="412"/>
      <c r="M6" s="58"/>
      <c r="N6" s="412"/>
      <c r="O6" s="58"/>
      <c r="P6" s="412"/>
    </row>
    <row r="7" spans="1:16" ht="38.25">
      <c r="A7" s="114"/>
      <c r="B7" s="26" t="s">
        <v>13</v>
      </c>
      <c r="C7" s="457">
        <v>2</v>
      </c>
      <c r="D7" s="457">
        <v>3</v>
      </c>
      <c r="E7" s="457">
        <v>2</v>
      </c>
      <c r="F7" s="457">
        <v>3</v>
      </c>
      <c r="G7" s="58"/>
      <c r="H7" s="412"/>
      <c r="I7" s="58"/>
      <c r="J7" s="412"/>
      <c r="K7" s="58"/>
      <c r="L7" s="412"/>
      <c r="M7" s="58"/>
      <c r="N7" s="412"/>
      <c r="O7" s="58"/>
      <c r="P7" s="412"/>
    </row>
    <row r="8" spans="1:16" ht="38.25">
      <c r="A8" s="114"/>
      <c r="B8" s="26" t="s">
        <v>27</v>
      </c>
      <c r="C8" s="457">
        <v>130</v>
      </c>
      <c r="D8" s="457">
        <v>173</v>
      </c>
      <c r="E8" s="457">
        <v>130</v>
      </c>
      <c r="F8" s="457">
        <v>173</v>
      </c>
      <c r="G8" s="456"/>
      <c r="H8" s="456"/>
      <c r="I8" s="456"/>
      <c r="J8" s="456"/>
      <c r="K8" s="456"/>
      <c r="L8" s="456"/>
      <c r="M8" s="456"/>
      <c r="N8" s="456"/>
      <c r="O8" s="456"/>
      <c r="P8" s="456"/>
    </row>
    <row r="9" spans="1:16" ht="38.25">
      <c r="A9" s="114"/>
      <c r="B9" s="26" t="s">
        <v>24</v>
      </c>
      <c r="C9" s="457">
        <v>3</v>
      </c>
      <c r="D9" s="457">
        <v>4</v>
      </c>
      <c r="E9" s="457">
        <v>3</v>
      </c>
      <c r="F9" s="457">
        <v>4</v>
      </c>
      <c r="G9" s="456"/>
      <c r="H9" s="456"/>
      <c r="I9" s="456"/>
      <c r="J9" s="456"/>
      <c r="K9" s="456"/>
      <c r="L9" s="456"/>
      <c r="M9" s="456"/>
      <c r="N9" s="456"/>
      <c r="O9" s="456"/>
      <c r="P9" s="456"/>
    </row>
    <row r="10" spans="1:16" ht="38.25">
      <c r="A10" s="10" t="s">
        <v>186</v>
      </c>
      <c r="B10" s="11" t="s">
        <v>37</v>
      </c>
      <c r="C10" s="454"/>
      <c r="D10" s="454"/>
      <c r="E10" s="455">
        <v>180</v>
      </c>
      <c r="F10" s="455">
        <v>200</v>
      </c>
      <c r="G10" s="458">
        <v>2.18</v>
      </c>
      <c r="H10" s="458">
        <v>2.98</v>
      </c>
      <c r="I10" s="458">
        <v>3.44</v>
      </c>
      <c r="J10" s="458">
        <v>4.32</v>
      </c>
      <c r="K10" s="458">
        <v>14.88</v>
      </c>
      <c r="L10" s="458">
        <v>18.13</v>
      </c>
      <c r="M10" s="458">
        <v>99.2</v>
      </c>
      <c r="N10" s="458">
        <v>123.32</v>
      </c>
      <c r="O10" s="458">
        <v>1.31</v>
      </c>
      <c r="P10" s="458">
        <v>1.65</v>
      </c>
    </row>
    <row r="11" spans="1:16" ht="38.25">
      <c r="A11" s="114"/>
      <c r="B11" s="16" t="s">
        <v>27</v>
      </c>
      <c r="C11" s="457">
        <v>101</v>
      </c>
      <c r="D11" s="457">
        <v>127</v>
      </c>
      <c r="E11" s="457">
        <v>101</v>
      </c>
      <c r="F11" s="457">
        <v>127</v>
      </c>
      <c r="G11" s="458"/>
      <c r="H11" s="458"/>
      <c r="I11" s="458"/>
      <c r="J11" s="458"/>
      <c r="K11" s="458"/>
      <c r="L11" s="458"/>
      <c r="M11" s="458"/>
      <c r="N11" s="458"/>
      <c r="O11" s="458"/>
      <c r="P11" s="458"/>
    </row>
    <row r="12" spans="1:16" ht="38.25">
      <c r="A12" s="114"/>
      <c r="B12" s="16" t="s">
        <v>38</v>
      </c>
      <c r="C12" s="457">
        <v>1.43</v>
      </c>
      <c r="D12" s="457">
        <v>1.72</v>
      </c>
      <c r="E12" s="457">
        <v>1.43</v>
      </c>
      <c r="F12" s="457">
        <v>1.72</v>
      </c>
      <c r="G12" s="458"/>
      <c r="H12" s="458"/>
      <c r="I12" s="458"/>
      <c r="J12" s="458"/>
      <c r="K12" s="458"/>
      <c r="L12" s="458"/>
      <c r="M12" s="458"/>
      <c r="N12" s="458"/>
      <c r="O12" s="458"/>
      <c r="P12" s="458"/>
    </row>
    <row r="13" spans="1:16" ht="38.25">
      <c r="A13" s="114"/>
      <c r="B13" s="84" t="s">
        <v>24</v>
      </c>
      <c r="C13" s="457">
        <v>10</v>
      </c>
      <c r="D13" s="457">
        <v>12</v>
      </c>
      <c r="E13" s="457">
        <v>10</v>
      </c>
      <c r="F13" s="457">
        <v>12</v>
      </c>
      <c r="G13" s="458"/>
      <c r="H13" s="458"/>
      <c r="I13" s="458"/>
      <c r="J13" s="458"/>
      <c r="K13" s="458"/>
      <c r="L13" s="458"/>
      <c r="M13" s="458"/>
      <c r="N13" s="458"/>
      <c r="O13" s="458"/>
      <c r="P13" s="458"/>
    </row>
    <row r="14" spans="1:16" ht="38.25">
      <c r="A14" s="10" t="s">
        <v>187</v>
      </c>
      <c r="B14" s="29" t="s">
        <v>54</v>
      </c>
      <c r="C14" s="454"/>
      <c r="D14" s="454"/>
      <c r="E14" s="383">
        <v>37</v>
      </c>
      <c r="F14" s="383">
        <v>51</v>
      </c>
      <c r="G14" s="456">
        <v>1.48</v>
      </c>
      <c r="H14" s="456">
        <v>1.8</v>
      </c>
      <c r="I14" s="456">
        <v>4.99</v>
      </c>
      <c r="J14" s="456">
        <v>6.88</v>
      </c>
      <c r="K14" s="456">
        <v>13.8</v>
      </c>
      <c r="L14" s="456">
        <v>18</v>
      </c>
      <c r="M14" s="456">
        <f>G14*4+I14*9+K14*4</f>
        <v>106.03</v>
      </c>
      <c r="N14" s="456">
        <f>H14*4+J14*9+L14*4</f>
        <v>141.12</v>
      </c>
      <c r="O14" s="456">
        <v>0</v>
      </c>
      <c r="P14" s="456">
        <v>0</v>
      </c>
    </row>
    <row r="15" spans="1:16" ht="38.25">
      <c r="A15" s="114"/>
      <c r="B15" s="26" t="s">
        <v>13</v>
      </c>
      <c r="C15" s="457">
        <v>5</v>
      </c>
      <c r="D15" s="457">
        <v>5</v>
      </c>
      <c r="E15" s="457">
        <v>5</v>
      </c>
      <c r="F15" s="457">
        <v>5</v>
      </c>
      <c r="G15" s="458"/>
      <c r="H15" s="458"/>
      <c r="I15" s="458"/>
      <c r="J15" s="458"/>
      <c r="K15" s="458"/>
      <c r="L15" s="458"/>
      <c r="M15" s="458"/>
      <c r="N15" s="458"/>
      <c r="O15" s="458"/>
      <c r="P15" s="458"/>
    </row>
    <row r="16" spans="1:16" ht="38.25">
      <c r="A16" s="114"/>
      <c r="B16" s="26" t="s">
        <v>14</v>
      </c>
      <c r="C16" s="457">
        <v>32</v>
      </c>
      <c r="D16" s="457">
        <v>46</v>
      </c>
      <c r="E16" s="457">
        <v>32</v>
      </c>
      <c r="F16" s="457">
        <v>46</v>
      </c>
      <c r="G16" s="458"/>
      <c r="H16" s="458"/>
      <c r="I16" s="458"/>
      <c r="J16" s="458"/>
      <c r="K16" s="458"/>
      <c r="L16" s="458"/>
      <c r="M16" s="458"/>
      <c r="N16" s="458"/>
      <c r="O16" s="458"/>
      <c r="P16" s="458"/>
    </row>
    <row r="17" spans="1:16" ht="38.25">
      <c r="A17" s="114"/>
      <c r="B17" s="29" t="s">
        <v>25</v>
      </c>
      <c r="C17" s="454"/>
      <c r="D17" s="454"/>
      <c r="E17" s="63">
        <f aca="true" t="shared" si="0" ref="E17:P17">E5+E10+E14</f>
        <v>367</v>
      </c>
      <c r="F17" s="63">
        <f t="shared" si="0"/>
        <v>451</v>
      </c>
      <c r="G17" s="63">
        <f t="shared" si="0"/>
        <v>8.73</v>
      </c>
      <c r="H17" s="63">
        <f t="shared" si="0"/>
        <v>11.530000000000001</v>
      </c>
      <c r="I17" s="63">
        <f t="shared" si="0"/>
        <v>14.3</v>
      </c>
      <c r="J17" s="63">
        <f t="shared" si="0"/>
        <v>19.95</v>
      </c>
      <c r="K17" s="63">
        <f t="shared" si="0"/>
        <v>44.34</v>
      </c>
      <c r="L17" s="63">
        <f t="shared" si="0"/>
        <v>56.03</v>
      </c>
      <c r="M17" s="63">
        <f t="shared" si="0"/>
        <v>339.23</v>
      </c>
      <c r="N17" s="63">
        <f t="shared" si="0"/>
        <v>447.44</v>
      </c>
      <c r="O17" s="63">
        <f t="shared" si="0"/>
        <v>2.15</v>
      </c>
      <c r="P17" s="63">
        <f t="shared" si="0"/>
        <v>2.77</v>
      </c>
    </row>
    <row r="18" spans="1:16" ht="38.25">
      <c r="A18" s="114"/>
      <c r="B18" s="26" t="s">
        <v>15</v>
      </c>
      <c r="C18" s="457"/>
      <c r="D18" s="457"/>
      <c r="E18" s="412"/>
      <c r="F18" s="412"/>
      <c r="G18" s="458"/>
      <c r="H18" s="458"/>
      <c r="I18" s="458"/>
      <c r="J18" s="458"/>
      <c r="K18" s="458"/>
      <c r="L18" s="458"/>
      <c r="M18" s="458"/>
      <c r="N18" s="458"/>
      <c r="O18" s="458"/>
      <c r="P18" s="458"/>
    </row>
    <row r="19" spans="1:16" ht="38.25">
      <c r="A19" s="10" t="s">
        <v>188</v>
      </c>
      <c r="B19" s="23" t="s">
        <v>16</v>
      </c>
      <c r="C19" s="459">
        <v>125</v>
      </c>
      <c r="D19" s="459">
        <v>125</v>
      </c>
      <c r="E19" s="383">
        <v>125</v>
      </c>
      <c r="F19" s="383">
        <v>125</v>
      </c>
      <c r="G19" s="456">
        <v>0.13</v>
      </c>
      <c r="H19" s="456">
        <v>0.13</v>
      </c>
      <c r="I19" s="456">
        <v>0</v>
      </c>
      <c r="J19" s="456">
        <v>0</v>
      </c>
      <c r="K19" s="456">
        <v>11.38</v>
      </c>
      <c r="L19" s="456">
        <v>11.38</v>
      </c>
      <c r="M19" s="456">
        <v>46.25</v>
      </c>
      <c r="N19" s="456">
        <v>46.25</v>
      </c>
      <c r="O19" s="456">
        <v>2.5</v>
      </c>
      <c r="P19" s="456">
        <v>2.5</v>
      </c>
    </row>
    <row r="20" spans="1:16" ht="38.25">
      <c r="A20" s="114"/>
      <c r="B20" s="29" t="s">
        <v>25</v>
      </c>
      <c r="C20" s="454"/>
      <c r="D20" s="454"/>
      <c r="E20" s="63">
        <f>E19</f>
        <v>125</v>
      </c>
      <c r="F20" s="63">
        <f aca="true" t="shared" si="1" ref="F20:P20">F19</f>
        <v>125</v>
      </c>
      <c r="G20" s="63">
        <f t="shared" si="1"/>
        <v>0.13</v>
      </c>
      <c r="H20" s="63">
        <f t="shared" si="1"/>
        <v>0.13</v>
      </c>
      <c r="I20" s="63">
        <f t="shared" si="1"/>
        <v>0</v>
      </c>
      <c r="J20" s="63">
        <f t="shared" si="1"/>
        <v>0</v>
      </c>
      <c r="K20" s="63">
        <f t="shared" si="1"/>
        <v>11.38</v>
      </c>
      <c r="L20" s="63">
        <f t="shared" si="1"/>
        <v>11.38</v>
      </c>
      <c r="M20" s="63">
        <f t="shared" si="1"/>
        <v>46.25</v>
      </c>
      <c r="N20" s="63">
        <f t="shared" si="1"/>
        <v>46.25</v>
      </c>
      <c r="O20" s="63">
        <f t="shared" si="1"/>
        <v>2.5</v>
      </c>
      <c r="P20" s="63">
        <f t="shared" si="1"/>
        <v>2.5</v>
      </c>
    </row>
    <row r="21" spans="1:16" ht="38.25">
      <c r="A21" s="114"/>
      <c r="B21" s="26" t="s">
        <v>17</v>
      </c>
      <c r="C21" s="457"/>
      <c r="D21" s="457"/>
      <c r="E21" s="412"/>
      <c r="F21" s="412"/>
      <c r="G21" s="458"/>
      <c r="H21" s="458"/>
      <c r="I21" s="458"/>
      <c r="J21" s="458"/>
      <c r="K21" s="458"/>
      <c r="L21" s="458"/>
      <c r="M21" s="458"/>
      <c r="N21" s="458"/>
      <c r="O21" s="458"/>
      <c r="P21" s="458"/>
    </row>
    <row r="22" spans="1:16" ht="38.25">
      <c r="A22" s="10" t="s">
        <v>489</v>
      </c>
      <c r="B22" s="243" t="s">
        <v>392</v>
      </c>
      <c r="C22" s="454"/>
      <c r="D22" s="454"/>
      <c r="E22" s="455">
        <v>45</v>
      </c>
      <c r="F22" s="455">
        <v>60</v>
      </c>
      <c r="G22" s="458">
        <v>0.74</v>
      </c>
      <c r="H22" s="458">
        <v>0.99</v>
      </c>
      <c r="I22" s="458">
        <v>4.03</v>
      </c>
      <c r="J22" s="458">
        <v>5.37</v>
      </c>
      <c r="K22" s="458">
        <v>8.26</v>
      </c>
      <c r="L22" s="458">
        <v>11.01</v>
      </c>
      <c r="M22" s="458">
        <v>72</v>
      </c>
      <c r="N22" s="458">
        <v>96</v>
      </c>
      <c r="O22" s="458">
        <v>2.91</v>
      </c>
      <c r="P22" s="458">
        <v>3.88</v>
      </c>
    </row>
    <row r="23" spans="1:16" ht="39.75" customHeight="1">
      <c r="A23" s="10"/>
      <c r="B23" s="265" t="s">
        <v>58</v>
      </c>
      <c r="C23" s="461">
        <v>2</v>
      </c>
      <c r="D23" s="461">
        <v>3</v>
      </c>
      <c r="E23" s="461">
        <v>2</v>
      </c>
      <c r="F23" s="461">
        <v>3</v>
      </c>
      <c r="G23" s="458"/>
      <c r="H23" s="458"/>
      <c r="I23" s="458"/>
      <c r="J23" s="458"/>
      <c r="K23" s="458"/>
      <c r="L23" s="458"/>
      <c r="M23" s="458"/>
      <c r="N23" s="458"/>
      <c r="O23" s="458"/>
      <c r="P23" s="458"/>
    </row>
    <row r="24" spans="1:16" ht="38.25">
      <c r="A24" s="10"/>
      <c r="B24" s="264" t="s">
        <v>473</v>
      </c>
      <c r="C24" s="461">
        <v>41</v>
      </c>
      <c r="D24" s="461">
        <v>55</v>
      </c>
      <c r="E24" s="461">
        <v>34</v>
      </c>
      <c r="F24" s="461">
        <v>45</v>
      </c>
      <c r="G24" s="458"/>
      <c r="H24" s="458"/>
      <c r="I24" s="458"/>
      <c r="J24" s="458"/>
      <c r="K24" s="458"/>
      <c r="L24" s="458"/>
      <c r="M24" s="458"/>
      <c r="N24" s="458"/>
      <c r="O24" s="458"/>
      <c r="P24" s="458"/>
    </row>
    <row r="25" spans="1:16" ht="38.25">
      <c r="A25" s="10"/>
      <c r="B25" s="264" t="s">
        <v>474</v>
      </c>
      <c r="C25" s="461">
        <v>44</v>
      </c>
      <c r="D25" s="461">
        <v>58</v>
      </c>
      <c r="E25" s="461">
        <v>34</v>
      </c>
      <c r="F25" s="461">
        <v>45</v>
      </c>
      <c r="G25" s="458"/>
      <c r="H25" s="458"/>
      <c r="I25" s="458"/>
      <c r="J25" s="458"/>
      <c r="K25" s="458"/>
      <c r="L25" s="458"/>
      <c r="M25" s="458"/>
      <c r="N25" s="458"/>
      <c r="O25" s="458"/>
      <c r="P25" s="458"/>
    </row>
    <row r="26" spans="1:16" ht="38.25">
      <c r="A26" s="10"/>
      <c r="B26" s="262" t="s">
        <v>337</v>
      </c>
      <c r="C26" s="461">
        <v>34</v>
      </c>
      <c r="D26" s="461">
        <v>45</v>
      </c>
      <c r="E26" s="461">
        <v>34</v>
      </c>
      <c r="F26" s="461">
        <v>45</v>
      </c>
      <c r="G26" s="458"/>
      <c r="H26" s="458"/>
      <c r="I26" s="458"/>
      <c r="J26" s="458"/>
      <c r="K26" s="458"/>
      <c r="L26" s="458"/>
      <c r="M26" s="458"/>
      <c r="N26" s="458"/>
      <c r="O26" s="458"/>
      <c r="P26" s="458"/>
    </row>
    <row r="27" spans="1:16" ht="38.25">
      <c r="A27" s="10"/>
      <c r="B27" s="265" t="s">
        <v>69</v>
      </c>
      <c r="C27" s="461">
        <v>6</v>
      </c>
      <c r="D27" s="461">
        <v>8</v>
      </c>
      <c r="E27" s="461">
        <v>6</v>
      </c>
      <c r="F27" s="461">
        <v>8</v>
      </c>
      <c r="G27" s="458"/>
      <c r="H27" s="458"/>
      <c r="I27" s="458"/>
      <c r="J27" s="458"/>
      <c r="K27" s="458"/>
      <c r="L27" s="458"/>
      <c r="M27" s="458"/>
      <c r="N27" s="458"/>
      <c r="O27" s="458"/>
      <c r="P27" s="458"/>
    </row>
    <row r="28" spans="1:16" ht="38.25">
      <c r="A28" s="10"/>
      <c r="B28" s="265" t="s">
        <v>94</v>
      </c>
      <c r="C28" s="461">
        <v>4</v>
      </c>
      <c r="D28" s="461">
        <v>5</v>
      </c>
      <c r="E28" s="461">
        <v>4</v>
      </c>
      <c r="F28" s="461">
        <v>5</v>
      </c>
      <c r="G28" s="458"/>
      <c r="H28" s="458"/>
      <c r="I28" s="458"/>
      <c r="J28" s="458"/>
      <c r="K28" s="458"/>
      <c r="L28" s="458"/>
      <c r="M28" s="458"/>
      <c r="N28" s="458"/>
      <c r="O28" s="458"/>
      <c r="P28" s="458"/>
    </row>
    <row r="29" spans="1:16" ht="38.25">
      <c r="A29" s="10" t="s">
        <v>189</v>
      </c>
      <c r="B29" s="272" t="s">
        <v>319</v>
      </c>
      <c r="C29" s="454"/>
      <c r="D29" s="454"/>
      <c r="E29" s="455">
        <v>150</v>
      </c>
      <c r="F29" s="455">
        <v>200</v>
      </c>
      <c r="G29" s="458">
        <v>2.9</v>
      </c>
      <c r="H29" s="458">
        <v>3.8</v>
      </c>
      <c r="I29" s="458">
        <v>4.62</v>
      </c>
      <c r="J29" s="458">
        <v>5.84</v>
      </c>
      <c r="K29" s="458">
        <v>3.55</v>
      </c>
      <c r="L29" s="458">
        <v>4.93</v>
      </c>
      <c r="M29" s="458">
        <f>G29*4+I29*9+K29*4</f>
        <v>67.38</v>
      </c>
      <c r="N29" s="458">
        <f>H29*4+J29*9+L29*4</f>
        <v>87.48</v>
      </c>
      <c r="O29" s="458">
        <v>2.76</v>
      </c>
      <c r="P29" s="458">
        <v>3.85</v>
      </c>
    </row>
    <row r="30" spans="1:16" ht="38.25">
      <c r="A30" s="114"/>
      <c r="B30" s="273" t="s">
        <v>95</v>
      </c>
      <c r="C30" s="457">
        <v>10</v>
      </c>
      <c r="D30" s="457">
        <v>15</v>
      </c>
      <c r="E30" s="457">
        <v>10</v>
      </c>
      <c r="F30" s="457">
        <v>15</v>
      </c>
      <c r="G30" s="458"/>
      <c r="H30" s="458"/>
      <c r="I30" s="458"/>
      <c r="J30" s="458"/>
      <c r="K30" s="458"/>
      <c r="L30" s="458"/>
      <c r="M30" s="458"/>
      <c r="N30" s="458"/>
      <c r="O30" s="458"/>
      <c r="P30" s="458"/>
    </row>
    <row r="31" spans="1:16" ht="38.25">
      <c r="A31" s="114"/>
      <c r="B31" s="270" t="s">
        <v>429</v>
      </c>
      <c r="C31" s="457">
        <v>6</v>
      </c>
      <c r="D31" s="457">
        <v>8</v>
      </c>
      <c r="E31" s="457">
        <v>5</v>
      </c>
      <c r="F31" s="457">
        <v>7</v>
      </c>
      <c r="G31" s="458"/>
      <c r="H31" s="458"/>
      <c r="I31" s="458"/>
      <c r="J31" s="458"/>
      <c r="K31" s="458"/>
      <c r="L31" s="458"/>
      <c r="M31" s="458"/>
      <c r="N31" s="458"/>
      <c r="O31" s="458"/>
      <c r="P31" s="458"/>
    </row>
    <row r="32" spans="1:16" ht="38.25">
      <c r="A32" s="114"/>
      <c r="B32" s="270" t="s">
        <v>334</v>
      </c>
      <c r="C32" s="457">
        <v>5</v>
      </c>
      <c r="D32" s="457">
        <v>7</v>
      </c>
      <c r="E32" s="457">
        <v>5</v>
      </c>
      <c r="F32" s="457">
        <v>7</v>
      </c>
      <c r="G32" s="458"/>
      <c r="H32" s="458"/>
      <c r="I32" s="458"/>
      <c r="J32" s="458"/>
      <c r="K32" s="458"/>
      <c r="L32" s="458"/>
      <c r="M32" s="458"/>
      <c r="N32" s="458"/>
      <c r="O32" s="458"/>
      <c r="P32" s="458"/>
    </row>
    <row r="33" spans="1:16" ht="45" customHeight="1">
      <c r="A33" s="114"/>
      <c r="B33" s="271" t="s">
        <v>426</v>
      </c>
      <c r="C33" s="457">
        <v>11</v>
      </c>
      <c r="D33" s="457">
        <v>15</v>
      </c>
      <c r="E33" s="457">
        <v>9</v>
      </c>
      <c r="F33" s="457">
        <v>12</v>
      </c>
      <c r="G33" s="458"/>
      <c r="H33" s="458"/>
      <c r="I33" s="458"/>
      <c r="J33" s="458"/>
      <c r="K33" s="458"/>
      <c r="L33" s="458"/>
      <c r="M33" s="458"/>
      <c r="N33" s="458"/>
      <c r="O33" s="458"/>
      <c r="P33" s="458"/>
    </row>
    <row r="34" spans="1:16" ht="38.25">
      <c r="A34" s="114"/>
      <c r="B34" s="271" t="s">
        <v>427</v>
      </c>
      <c r="C34" s="457">
        <v>12</v>
      </c>
      <c r="D34" s="457">
        <v>16</v>
      </c>
      <c r="E34" s="457">
        <v>9</v>
      </c>
      <c r="F34" s="457">
        <v>12</v>
      </c>
      <c r="G34" s="458"/>
      <c r="H34" s="458"/>
      <c r="I34" s="458"/>
      <c r="J34" s="458"/>
      <c r="K34" s="458"/>
      <c r="L34" s="458"/>
      <c r="M34" s="458"/>
      <c r="N34" s="458"/>
      <c r="O34" s="458"/>
      <c r="P34" s="458"/>
    </row>
    <row r="35" spans="1:16" ht="38.25">
      <c r="A35" s="114"/>
      <c r="B35" s="271" t="s">
        <v>333</v>
      </c>
      <c r="C35" s="457">
        <v>9</v>
      </c>
      <c r="D35" s="457">
        <v>12</v>
      </c>
      <c r="E35" s="457">
        <v>9</v>
      </c>
      <c r="F35" s="457">
        <v>12</v>
      </c>
      <c r="G35" s="458"/>
      <c r="H35" s="458"/>
      <c r="I35" s="458"/>
      <c r="J35" s="458"/>
      <c r="K35" s="458"/>
      <c r="L35" s="458"/>
      <c r="M35" s="458"/>
      <c r="N35" s="458"/>
      <c r="O35" s="458"/>
      <c r="P35" s="458"/>
    </row>
    <row r="36" spans="1:16" ht="38.25">
      <c r="A36" s="114"/>
      <c r="B36" s="273" t="s">
        <v>421</v>
      </c>
      <c r="C36" s="496">
        <v>33</v>
      </c>
      <c r="D36" s="496">
        <v>37</v>
      </c>
      <c r="E36" s="496">
        <v>24</v>
      </c>
      <c r="F36" s="496">
        <v>27</v>
      </c>
      <c r="G36" s="458"/>
      <c r="H36" s="458"/>
      <c r="I36" s="458"/>
      <c r="J36" s="458"/>
      <c r="K36" s="458"/>
      <c r="L36" s="458"/>
      <c r="M36" s="458"/>
      <c r="N36" s="458"/>
      <c r="O36" s="458"/>
      <c r="P36" s="458"/>
    </row>
    <row r="37" spans="1:16" ht="38.25">
      <c r="A37" s="114"/>
      <c r="B37" s="273" t="s">
        <v>56</v>
      </c>
      <c r="C37" s="457">
        <v>5</v>
      </c>
      <c r="D37" s="457">
        <v>7</v>
      </c>
      <c r="E37" s="457">
        <v>5</v>
      </c>
      <c r="F37" s="457">
        <v>7</v>
      </c>
      <c r="G37" s="458"/>
      <c r="H37" s="458"/>
      <c r="I37" s="458"/>
      <c r="J37" s="458"/>
      <c r="K37" s="458"/>
      <c r="L37" s="458"/>
      <c r="M37" s="458"/>
      <c r="N37" s="458"/>
      <c r="O37" s="458"/>
      <c r="P37" s="458"/>
    </row>
    <row r="38" spans="1:16" ht="38.25">
      <c r="A38" s="114"/>
      <c r="B38" s="273" t="s">
        <v>94</v>
      </c>
      <c r="C38" s="457">
        <v>2.5</v>
      </c>
      <c r="D38" s="457">
        <v>3</v>
      </c>
      <c r="E38" s="457">
        <v>2.5</v>
      </c>
      <c r="F38" s="457">
        <v>3</v>
      </c>
      <c r="G38" s="458"/>
      <c r="H38" s="458"/>
      <c r="I38" s="458"/>
      <c r="J38" s="458"/>
      <c r="K38" s="458"/>
      <c r="L38" s="458"/>
      <c r="M38" s="458"/>
      <c r="N38" s="458"/>
      <c r="O38" s="458"/>
      <c r="P38" s="458"/>
    </row>
    <row r="39" spans="1:16" ht="38.25">
      <c r="A39" s="114"/>
      <c r="B39" s="273" t="s">
        <v>327</v>
      </c>
      <c r="C39" s="457">
        <v>0.9</v>
      </c>
      <c r="D39" s="457">
        <v>1.2</v>
      </c>
      <c r="E39" s="457">
        <v>0.7</v>
      </c>
      <c r="F39" s="457">
        <v>1</v>
      </c>
      <c r="G39" s="458"/>
      <c r="H39" s="458"/>
      <c r="I39" s="458"/>
      <c r="J39" s="458"/>
      <c r="K39" s="458"/>
      <c r="L39" s="458"/>
      <c r="M39" s="458"/>
      <c r="N39" s="458"/>
      <c r="O39" s="458"/>
      <c r="P39" s="458"/>
    </row>
    <row r="40" spans="1:16" ht="38.25">
      <c r="A40" s="10" t="s">
        <v>190</v>
      </c>
      <c r="B40" s="470" t="s">
        <v>520</v>
      </c>
      <c r="C40" s="454"/>
      <c r="D40" s="454"/>
      <c r="E40" s="383">
        <v>105</v>
      </c>
      <c r="F40" s="383">
        <v>158</v>
      </c>
      <c r="G40" s="458">
        <v>1.38</v>
      </c>
      <c r="H40" s="458">
        <v>2.08</v>
      </c>
      <c r="I40" s="458">
        <v>2.25</v>
      </c>
      <c r="J40" s="458">
        <v>3.39</v>
      </c>
      <c r="K40" s="458">
        <v>5.73</v>
      </c>
      <c r="L40" s="458">
        <v>8.62</v>
      </c>
      <c r="M40" s="458">
        <v>50</v>
      </c>
      <c r="N40" s="458">
        <v>75.25</v>
      </c>
      <c r="O40" s="458">
        <v>3.25</v>
      </c>
      <c r="P40" s="458">
        <v>4.89</v>
      </c>
    </row>
    <row r="41" spans="1:16" ht="38.25">
      <c r="A41" s="114"/>
      <c r="B41" s="284" t="s">
        <v>370</v>
      </c>
      <c r="C41" s="285"/>
      <c r="D41" s="285"/>
      <c r="E41" s="455">
        <v>60</v>
      </c>
      <c r="F41" s="455">
        <v>60</v>
      </c>
      <c r="G41" s="458">
        <v>7.91</v>
      </c>
      <c r="H41" s="458">
        <v>7.91</v>
      </c>
      <c r="I41" s="458">
        <v>7.27</v>
      </c>
      <c r="J41" s="458">
        <v>7.27</v>
      </c>
      <c r="K41" s="458">
        <v>6.24</v>
      </c>
      <c r="L41" s="458">
        <v>7.8</v>
      </c>
      <c r="M41" s="458">
        <v>121</v>
      </c>
      <c r="N41" s="458">
        <v>121</v>
      </c>
      <c r="O41" s="458">
        <v>0.84</v>
      </c>
      <c r="P41" s="458">
        <v>0.84</v>
      </c>
    </row>
    <row r="42" spans="1:16" ht="38.25">
      <c r="A42" s="114"/>
      <c r="B42" s="275" t="s">
        <v>94</v>
      </c>
      <c r="C42" s="456">
        <v>3</v>
      </c>
      <c r="D42" s="456">
        <v>3</v>
      </c>
      <c r="E42" s="412">
        <v>3</v>
      </c>
      <c r="F42" s="412">
        <v>3</v>
      </c>
      <c r="G42" s="458"/>
      <c r="H42" s="458"/>
      <c r="I42" s="458"/>
      <c r="J42" s="458"/>
      <c r="K42" s="458"/>
      <c r="L42" s="458"/>
      <c r="M42" s="458"/>
      <c r="N42" s="458"/>
      <c r="O42" s="458"/>
      <c r="P42" s="458"/>
    </row>
    <row r="43" spans="1:16" ht="38.25">
      <c r="A43" s="114"/>
      <c r="B43" s="275" t="s">
        <v>339</v>
      </c>
      <c r="C43" s="457">
        <v>45</v>
      </c>
      <c r="D43" s="457">
        <v>45</v>
      </c>
      <c r="E43" s="457">
        <v>41</v>
      </c>
      <c r="F43" s="457">
        <v>41</v>
      </c>
      <c r="G43" s="458"/>
      <c r="H43" s="458"/>
      <c r="I43" s="458"/>
      <c r="J43" s="458"/>
      <c r="K43" s="458"/>
      <c r="L43" s="458"/>
      <c r="M43" s="458"/>
      <c r="N43" s="458"/>
      <c r="O43" s="458"/>
      <c r="P43" s="458"/>
    </row>
    <row r="44" spans="1:16" ht="38.25">
      <c r="A44" s="114"/>
      <c r="B44" s="275" t="s">
        <v>31</v>
      </c>
      <c r="C44" s="456">
        <v>9</v>
      </c>
      <c r="D44" s="456">
        <v>9</v>
      </c>
      <c r="E44" s="412">
        <v>9</v>
      </c>
      <c r="F44" s="412">
        <v>9</v>
      </c>
      <c r="G44" s="458"/>
      <c r="H44" s="458"/>
      <c r="I44" s="458"/>
      <c r="J44" s="458"/>
      <c r="K44" s="458"/>
      <c r="L44" s="458"/>
      <c r="M44" s="458"/>
      <c r="N44" s="458"/>
      <c r="O44" s="458"/>
      <c r="P44" s="458"/>
    </row>
    <row r="45" spans="1:16" ht="38.25">
      <c r="A45" s="114"/>
      <c r="B45" s="275" t="s">
        <v>27</v>
      </c>
      <c r="C45" s="456">
        <v>11</v>
      </c>
      <c r="D45" s="456">
        <v>11</v>
      </c>
      <c r="E45" s="412">
        <v>11</v>
      </c>
      <c r="F45" s="412">
        <v>11</v>
      </c>
      <c r="G45" s="458"/>
      <c r="H45" s="458"/>
      <c r="I45" s="458"/>
      <c r="J45" s="458"/>
      <c r="K45" s="458"/>
      <c r="L45" s="458"/>
      <c r="M45" s="458"/>
      <c r="N45" s="458"/>
      <c r="O45" s="458"/>
      <c r="P45" s="458"/>
    </row>
    <row r="46" spans="1:16" ht="38.25">
      <c r="A46" s="114"/>
      <c r="B46" s="275" t="s">
        <v>62</v>
      </c>
      <c r="C46" s="456">
        <v>8</v>
      </c>
      <c r="D46" s="456">
        <v>8</v>
      </c>
      <c r="E46" s="412">
        <v>8</v>
      </c>
      <c r="F46" s="412">
        <v>8</v>
      </c>
      <c r="G46" s="458"/>
      <c r="H46" s="458"/>
      <c r="I46" s="458"/>
      <c r="J46" s="458"/>
      <c r="K46" s="458"/>
      <c r="L46" s="458"/>
      <c r="M46" s="458"/>
      <c r="N46" s="458"/>
      <c r="O46" s="458"/>
      <c r="P46" s="458"/>
    </row>
    <row r="47" spans="1:16" ht="38.25">
      <c r="A47" s="114"/>
      <c r="B47" s="276" t="s">
        <v>429</v>
      </c>
      <c r="C47" s="456">
        <v>8</v>
      </c>
      <c r="D47" s="456">
        <v>8</v>
      </c>
      <c r="E47" s="412">
        <v>7</v>
      </c>
      <c r="F47" s="412">
        <v>7</v>
      </c>
      <c r="G47" s="458"/>
      <c r="H47" s="458"/>
      <c r="I47" s="458"/>
      <c r="J47" s="458"/>
      <c r="K47" s="458"/>
      <c r="L47" s="458"/>
      <c r="M47" s="458"/>
      <c r="N47" s="458"/>
      <c r="O47" s="458"/>
      <c r="P47" s="458"/>
    </row>
    <row r="48" spans="1:16" ht="38.25">
      <c r="A48" s="114"/>
      <c r="B48" s="276" t="s">
        <v>334</v>
      </c>
      <c r="C48" s="456">
        <v>7</v>
      </c>
      <c r="D48" s="456">
        <v>7</v>
      </c>
      <c r="E48" s="412">
        <v>7</v>
      </c>
      <c r="F48" s="412">
        <v>7</v>
      </c>
      <c r="G48" s="458"/>
      <c r="H48" s="458"/>
      <c r="I48" s="458"/>
      <c r="J48" s="458"/>
      <c r="K48" s="458"/>
      <c r="L48" s="458"/>
      <c r="M48" s="458"/>
      <c r="N48" s="458"/>
      <c r="O48" s="458"/>
      <c r="P48" s="458"/>
    </row>
    <row r="49" spans="1:16" ht="38.25">
      <c r="A49" s="114"/>
      <c r="B49" s="275" t="s">
        <v>23</v>
      </c>
      <c r="C49" s="456">
        <v>2</v>
      </c>
      <c r="D49" s="456">
        <v>2</v>
      </c>
      <c r="E49" s="412">
        <v>2</v>
      </c>
      <c r="F49" s="412">
        <v>2</v>
      </c>
      <c r="G49" s="458"/>
      <c r="H49" s="458"/>
      <c r="I49" s="458"/>
      <c r="J49" s="458"/>
      <c r="K49" s="458"/>
      <c r="L49" s="458"/>
      <c r="M49" s="458"/>
      <c r="N49" s="458"/>
      <c r="O49" s="458"/>
      <c r="P49" s="458"/>
    </row>
    <row r="50" spans="1:16" s="269" customFormat="1" ht="38.25">
      <c r="A50" s="274"/>
      <c r="B50" s="275" t="s">
        <v>13</v>
      </c>
      <c r="C50" s="456">
        <v>4.5</v>
      </c>
      <c r="D50" s="456">
        <v>5</v>
      </c>
      <c r="E50" s="412">
        <v>4.5</v>
      </c>
      <c r="F50" s="412">
        <v>5</v>
      </c>
      <c r="G50" s="458"/>
      <c r="H50" s="458"/>
      <c r="I50" s="458"/>
      <c r="J50" s="458"/>
      <c r="K50" s="458"/>
      <c r="L50" s="458"/>
      <c r="M50" s="458"/>
      <c r="N50" s="458"/>
      <c r="O50" s="458"/>
      <c r="P50" s="458"/>
    </row>
    <row r="51" spans="1:16" s="435" customFormat="1" ht="39.75" customHeight="1">
      <c r="A51" s="467"/>
      <c r="B51" s="446" t="s">
        <v>426</v>
      </c>
      <c r="C51" s="456">
        <v>138</v>
      </c>
      <c r="D51" s="456">
        <v>264</v>
      </c>
      <c r="E51" s="412">
        <v>110</v>
      </c>
      <c r="F51" s="412">
        <v>211</v>
      </c>
      <c r="G51" s="458"/>
      <c r="H51" s="458"/>
      <c r="I51" s="458"/>
      <c r="J51" s="458"/>
      <c r="K51" s="458"/>
      <c r="L51" s="458"/>
      <c r="M51" s="458"/>
      <c r="N51" s="458"/>
      <c r="O51" s="458"/>
      <c r="P51" s="458"/>
    </row>
    <row r="52" spans="1:16" s="435" customFormat="1" ht="38.25">
      <c r="A52" s="467"/>
      <c r="B52" s="446" t="s">
        <v>427</v>
      </c>
      <c r="C52" s="456">
        <v>146</v>
      </c>
      <c r="D52" s="456">
        <v>281</v>
      </c>
      <c r="E52" s="412">
        <v>110</v>
      </c>
      <c r="F52" s="412">
        <v>211</v>
      </c>
      <c r="G52" s="458"/>
      <c r="H52" s="458"/>
      <c r="I52" s="458"/>
      <c r="J52" s="458"/>
      <c r="K52" s="458"/>
      <c r="L52" s="458"/>
      <c r="M52" s="458"/>
      <c r="N52" s="458"/>
      <c r="O52" s="458"/>
      <c r="P52" s="458"/>
    </row>
    <row r="53" spans="1:16" s="435" customFormat="1" ht="38.25">
      <c r="A53" s="467"/>
      <c r="B53" s="446" t="s">
        <v>333</v>
      </c>
      <c r="C53" s="456">
        <v>110</v>
      </c>
      <c r="D53" s="456">
        <v>211</v>
      </c>
      <c r="E53" s="412">
        <v>110</v>
      </c>
      <c r="F53" s="412">
        <v>211</v>
      </c>
      <c r="G53" s="458"/>
      <c r="H53" s="458"/>
      <c r="I53" s="458"/>
      <c r="J53" s="458"/>
      <c r="K53" s="458"/>
      <c r="L53" s="458"/>
      <c r="M53" s="458"/>
      <c r="N53" s="458"/>
      <c r="O53" s="458"/>
      <c r="P53" s="458"/>
    </row>
    <row r="54" spans="1:16" ht="38.25">
      <c r="A54" s="114" t="s">
        <v>191</v>
      </c>
      <c r="B54" s="29" t="s">
        <v>65</v>
      </c>
      <c r="C54" s="454"/>
      <c r="D54" s="454"/>
      <c r="E54" s="455">
        <v>150</v>
      </c>
      <c r="F54" s="455">
        <v>200</v>
      </c>
      <c r="G54" s="458">
        <v>0.4</v>
      </c>
      <c r="H54" s="458">
        <v>0.29</v>
      </c>
      <c r="I54" s="458">
        <v>0</v>
      </c>
      <c r="J54" s="458">
        <v>14</v>
      </c>
      <c r="K54" s="458">
        <v>14.89</v>
      </c>
      <c r="L54" s="458">
        <v>18.77</v>
      </c>
      <c r="M54" s="458">
        <v>62</v>
      </c>
      <c r="N54" s="458">
        <v>78</v>
      </c>
      <c r="O54" s="458">
        <v>0.22</v>
      </c>
      <c r="P54" s="458">
        <v>0.26</v>
      </c>
    </row>
    <row r="55" spans="1:16" ht="38.25">
      <c r="A55" s="10"/>
      <c r="B55" s="26" t="s">
        <v>66</v>
      </c>
      <c r="C55" s="457">
        <v>11</v>
      </c>
      <c r="D55" s="457">
        <v>13</v>
      </c>
      <c r="E55" s="457">
        <v>11</v>
      </c>
      <c r="F55" s="457">
        <v>13</v>
      </c>
      <c r="G55" s="458"/>
      <c r="H55" s="458"/>
      <c r="I55" s="458"/>
      <c r="J55" s="458"/>
      <c r="K55" s="458"/>
      <c r="L55" s="458"/>
      <c r="M55" s="458"/>
      <c r="N55" s="458"/>
      <c r="O55" s="458"/>
      <c r="P55" s="458"/>
    </row>
    <row r="56" spans="1:16" ht="38.25">
      <c r="A56" s="114"/>
      <c r="B56" s="26" t="s">
        <v>24</v>
      </c>
      <c r="C56" s="457">
        <v>10</v>
      </c>
      <c r="D56" s="457">
        <v>13</v>
      </c>
      <c r="E56" s="457">
        <v>10</v>
      </c>
      <c r="F56" s="457">
        <v>13</v>
      </c>
      <c r="G56" s="458"/>
      <c r="H56" s="458"/>
      <c r="I56" s="458"/>
      <c r="J56" s="458"/>
      <c r="K56" s="458"/>
      <c r="L56" s="458"/>
      <c r="M56" s="458"/>
      <c r="N56" s="458"/>
      <c r="O56" s="458"/>
      <c r="P56" s="458"/>
    </row>
    <row r="57" spans="1:16" ht="38.25">
      <c r="A57" s="114" t="s">
        <v>194</v>
      </c>
      <c r="B57" s="29" t="s">
        <v>32</v>
      </c>
      <c r="C57" s="454">
        <v>40</v>
      </c>
      <c r="D57" s="454">
        <v>50</v>
      </c>
      <c r="E57" s="455">
        <v>40</v>
      </c>
      <c r="F57" s="455">
        <v>50</v>
      </c>
      <c r="G57" s="456">
        <v>1.64</v>
      </c>
      <c r="H57" s="456">
        <v>2.3</v>
      </c>
      <c r="I57" s="456">
        <v>0.48</v>
      </c>
      <c r="J57" s="456">
        <v>0.6</v>
      </c>
      <c r="K57" s="456">
        <v>13.36</v>
      </c>
      <c r="L57" s="456">
        <v>16.7</v>
      </c>
      <c r="M57" s="456">
        <f>G57*4+I57*9+K57*4</f>
        <v>64.32</v>
      </c>
      <c r="N57" s="456">
        <f>H57*4+J57*9+L57*4</f>
        <v>81.39999999999999</v>
      </c>
      <c r="O57" s="456">
        <v>0</v>
      </c>
      <c r="P57" s="456">
        <v>0</v>
      </c>
    </row>
    <row r="58" spans="1:16" ht="38.25">
      <c r="A58" s="10"/>
      <c r="B58" s="29" t="s">
        <v>25</v>
      </c>
      <c r="C58" s="454"/>
      <c r="D58" s="454"/>
      <c r="E58" s="464">
        <f aca="true" t="shared" si="2" ref="E58:P58">E22+E29+E40+E41+E54+E57</f>
        <v>550</v>
      </c>
      <c r="F58" s="464">
        <f t="shared" si="2"/>
        <v>728</v>
      </c>
      <c r="G58" s="464">
        <f t="shared" si="2"/>
        <v>14.97</v>
      </c>
      <c r="H58" s="464">
        <f t="shared" si="2"/>
        <v>17.37</v>
      </c>
      <c r="I58" s="464">
        <f t="shared" si="2"/>
        <v>18.650000000000002</v>
      </c>
      <c r="J58" s="464">
        <f t="shared" si="2"/>
        <v>36.470000000000006</v>
      </c>
      <c r="K58" s="464">
        <f t="shared" si="2"/>
        <v>52.03</v>
      </c>
      <c r="L58" s="464">
        <f t="shared" si="2"/>
        <v>67.83</v>
      </c>
      <c r="M58" s="464">
        <f t="shared" si="2"/>
        <v>436.7</v>
      </c>
      <c r="N58" s="464">
        <f t="shared" si="2"/>
        <v>539.13</v>
      </c>
      <c r="O58" s="464">
        <f t="shared" si="2"/>
        <v>9.98</v>
      </c>
      <c r="P58" s="464">
        <f t="shared" si="2"/>
        <v>13.72</v>
      </c>
    </row>
    <row r="59" spans="1:16" ht="38.25">
      <c r="A59" s="114"/>
      <c r="B59" s="26" t="s">
        <v>26</v>
      </c>
      <c r="C59" s="457"/>
      <c r="D59" s="457"/>
      <c r="E59" s="457"/>
      <c r="F59" s="412"/>
      <c r="G59" s="458"/>
      <c r="H59" s="458"/>
      <c r="I59" s="458"/>
      <c r="J59" s="458"/>
      <c r="K59" s="458"/>
      <c r="L59" s="458"/>
      <c r="M59" s="458"/>
      <c r="N59" s="458"/>
      <c r="O59" s="458"/>
      <c r="P59" s="458"/>
    </row>
    <row r="60" spans="1:16" ht="38.25">
      <c r="A60" s="10" t="s">
        <v>192</v>
      </c>
      <c r="B60" s="468" t="s">
        <v>499</v>
      </c>
      <c r="C60" s="454"/>
      <c r="D60" s="454"/>
      <c r="E60" s="455">
        <v>230</v>
      </c>
      <c r="F60" s="455">
        <v>250</v>
      </c>
      <c r="G60" s="458">
        <v>1.93</v>
      </c>
      <c r="H60" s="458">
        <v>2.14</v>
      </c>
      <c r="I60" s="458">
        <v>5.2</v>
      </c>
      <c r="J60" s="458">
        <v>6.17</v>
      </c>
      <c r="K60" s="458">
        <v>7.43</v>
      </c>
      <c r="L60" s="458">
        <v>8.16</v>
      </c>
      <c r="M60" s="458">
        <v>94</v>
      </c>
      <c r="N60" s="458">
        <v>107</v>
      </c>
      <c r="O60" s="458">
        <v>15.9</v>
      </c>
      <c r="P60" s="458">
        <v>17.26</v>
      </c>
    </row>
    <row r="61" spans="1:16" ht="38.25">
      <c r="A61" s="114"/>
      <c r="B61" s="26" t="s">
        <v>429</v>
      </c>
      <c r="C61" s="457">
        <v>10</v>
      </c>
      <c r="D61" s="457">
        <v>11</v>
      </c>
      <c r="E61" s="457">
        <v>8</v>
      </c>
      <c r="F61" s="457">
        <v>9</v>
      </c>
      <c r="G61" s="458"/>
      <c r="H61" s="458"/>
      <c r="I61" s="458"/>
      <c r="J61" s="458"/>
      <c r="K61" s="458"/>
      <c r="L61" s="458"/>
      <c r="M61" s="458"/>
      <c r="N61" s="458"/>
      <c r="O61" s="458"/>
      <c r="P61" s="458"/>
    </row>
    <row r="62" spans="1:16" ht="38.25">
      <c r="A62" s="114"/>
      <c r="B62" s="26" t="s">
        <v>334</v>
      </c>
      <c r="C62" s="457">
        <v>8</v>
      </c>
      <c r="D62" s="457">
        <v>9</v>
      </c>
      <c r="E62" s="457">
        <v>8</v>
      </c>
      <c r="F62" s="457">
        <v>9</v>
      </c>
      <c r="G62" s="458"/>
      <c r="H62" s="458"/>
      <c r="I62" s="458"/>
      <c r="J62" s="458"/>
      <c r="K62" s="458"/>
      <c r="L62" s="458"/>
      <c r="M62" s="458"/>
      <c r="N62" s="458"/>
      <c r="O62" s="458"/>
      <c r="P62" s="458"/>
    </row>
    <row r="63" spans="1:16" ht="38.25">
      <c r="A63" s="114"/>
      <c r="B63" s="26" t="s">
        <v>13</v>
      </c>
      <c r="C63" s="457">
        <v>4.5</v>
      </c>
      <c r="D63" s="457">
        <v>5</v>
      </c>
      <c r="E63" s="412">
        <v>4.5</v>
      </c>
      <c r="F63" s="412">
        <v>5</v>
      </c>
      <c r="G63" s="458"/>
      <c r="H63" s="458"/>
      <c r="I63" s="458"/>
      <c r="J63" s="458"/>
      <c r="K63" s="458"/>
      <c r="L63" s="458"/>
      <c r="M63" s="458"/>
      <c r="N63" s="458"/>
      <c r="O63" s="458"/>
      <c r="P63" s="458"/>
    </row>
    <row r="64" spans="1:16" ht="39.75" customHeight="1">
      <c r="A64" s="114"/>
      <c r="B64" s="27" t="s">
        <v>426</v>
      </c>
      <c r="C64" s="457">
        <v>14</v>
      </c>
      <c r="D64" s="457">
        <v>15</v>
      </c>
      <c r="E64" s="457">
        <v>11</v>
      </c>
      <c r="F64" s="457">
        <v>12</v>
      </c>
      <c r="G64" s="461"/>
      <c r="H64" s="458"/>
      <c r="I64" s="458"/>
      <c r="J64" s="458"/>
      <c r="K64" s="458"/>
      <c r="L64" s="458"/>
      <c r="M64" s="458"/>
      <c r="N64" s="458"/>
      <c r="O64" s="458"/>
      <c r="P64" s="458"/>
    </row>
    <row r="65" spans="1:16" ht="38.25">
      <c r="A65" s="114"/>
      <c r="B65" s="27" t="s">
        <v>427</v>
      </c>
      <c r="C65" s="457">
        <v>15</v>
      </c>
      <c r="D65" s="457">
        <v>16</v>
      </c>
      <c r="E65" s="457">
        <v>11</v>
      </c>
      <c r="F65" s="457">
        <v>12</v>
      </c>
      <c r="G65" s="461"/>
      <c r="H65" s="458"/>
      <c r="I65" s="458"/>
      <c r="J65" s="458"/>
      <c r="K65" s="458"/>
      <c r="L65" s="458"/>
      <c r="M65" s="458"/>
      <c r="N65" s="458"/>
      <c r="O65" s="458"/>
      <c r="P65" s="458"/>
    </row>
    <row r="66" spans="1:16" ht="38.25">
      <c r="A66" s="114"/>
      <c r="B66" s="27" t="s">
        <v>333</v>
      </c>
      <c r="C66" s="457">
        <v>11</v>
      </c>
      <c r="D66" s="457">
        <v>12</v>
      </c>
      <c r="E66" s="457">
        <v>11</v>
      </c>
      <c r="F66" s="457">
        <v>12</v>
      </c>
      <c r="G66" s="461"/>
      <c r="H66" s="458"/>
      <c r="I66" s="458"/>
      <c r="J66" s="458"/>
      <c r="K66" s="458"/>
      <c r="L66" s="458"/>
      <c r="M66" s="458"/>
      <c r="N66" s="458"/>
      <c r="O66" s="458"/>
      <c r="P66" s="458"/>
    </row>
    <row r="67" spans="1:16" ht="41.25" customHeight="1">
      <c r="A67" s="114"/>
      <c r="B67" s="446" t="s">
        <v>500</v>
      </c>
      <c r="C67" s="457">
        <v>15</v>
      </c>
      <c r="D67" s="457">
        <v>16</v>
      </c>
      <c r="E67" s="457">
        <v>8</v>
      </c>
      <c r="F67" s="457">
        <v>9</v>
      </c>
      <c r="G67" s="461"/>
      <c r="H67" s="458"/>
      <c r="I67" s="458"/>
      <c r="J67" s="458"/>
      <c r="K67" s="458"/>
      <c r="L67" s="458"/>
      <c r="M67" s="458"/>
      <c r="N67" s="458"/>
      <c r="O67" s="458"/>
      <c r="P67" s="458"/>
    </row>
    <row r="68" spans="1:16" ht="38.25">
      <c r="A68" s="114"/>
      <c r="B68" s="446" t="s">
        <v>51</v>
      </c>
      <c r="C68" s="457">
        <v>5</v>
      </c>
      <c r="D68" s="457">
        <v>10</v>
      </c>
      <c r="E68" s="457">
        <v>5</v>
      </c>
      <c r="F68" s="457">
        <v>10</v>
      </c>
      <c r="G68" s="461"/>
      <c r="H68" s="458"/>
      <c r="I68" s="458"/>
      <c r="J68" s="458"/>
      <c r="K68" s="458"/>
      <c r="L68" s="458"/>
      <c r="M68" s="458"/>
      <c r="N68" s="458"/>
      <c r="O68" s="458"/>
      <c r="P68" s="458"/>
    </row>
    <row r="69" spans="1:16" ht="38.25">
      <c r="A69" s="114"/>
      <c r="B69" s="442" t="s">
        <v>92</v>
      </c>
      <c r="C69" s="457">
        <v>65</v>
      </c>
      <c r="D69" s="457">
        <v>70</v>
      </c>
      <c r="E69" s="457">
        <v>52</v>
      </c>
      <c r="F69" s="457">
        <v>56</v>
      </c>
      <c r="G69" s="461"/>
      <c r="H69" s="458"/>
      <c r="I69" s="458"/>
      <c r="J69" s="458"/>
      <c r="K69" s="458"/>
      <c r="L69" s="458"/>
      <c r="M69" s="458"/>
      <c r="N69" s="458"/>
      <c r="O69" s="458"/>
      <c r="P69" s="458"/>
    </row>
    <row r="70" spans="1:16" ht="38.25">
      <c r="A70" s="114"/>
      <c r="B70" s="445" t="s">
        <v>422</v>
      </c>
      <c r="C70" s="457">
        <v>55</v>
      </c>
      <c r="D70" s="457">
        <v>59</v>
      </c>
      <c r="E70" s="461">
        <v>52</v>
      </c>
      <c r="F70" s="461">
        <v>56</v>
      </c>
      <c r="G70" s="458"/>
      <c r="H70" s="458"/>
      <c r="I70" s="458"/>
      <c r="J70" s="458"/>
      <c r="K70" s="458"/>
      <c r="L70" s="458"/>
      <c r="M70" s="458"/>
      <c r="N70" s="458"/>
      <c r="O70" s="458"/>
      <c r="P70" s="458"/>
    </row>
    <row r="71" spans="1:16" s="435" customFormat="1" ht="38.25">
      <c r="A71" s="467"/>
      <c r="B71" s="449" t="s">
        <v>97</v>
      </c>
      <c r="C71" s="457">
        <v>39</v>
      </c>
      <c r="D71" s="457">
        <v>43</v>
      </c>
      <c r="E71" s="461">
        <v>29</v>
      </c>
      <c r="F71" s="461">
        <v>32</v>
      </c>
      <c r="G71" s="458"/>
      <c r="H71" s="458"/>
      <c r="I71" s="458"/>
      <c r="J71" s="458"/>
      <c r="K71" s="458"/>
      <c r="L71" s="458"/>
      <c r="M71" s="458"/>
      <c r="N71" s="458"/>
      <c r="O71" s="458"/>
      <c r="P71" s="458"/>
    </row>
    <row r="72" spans="1:16" s="435" customFormat="1" ht="38.25">
      <c r="A72" s="467"/>
      <c r="B72" s="449" t="s">
        <v>340</v>
      </c>
      <c r="C72" s="457">
        <v>41</v>
      </c>
      <c r="D72" s="457">
        <v>46</v>
      </c>
      <c r="E72" s="461">
        <v>29</v>
      </c>
      <c r="F72" s="461">
        <v>32</v>
      </c>
      <c r="G72" s="458"/>
      <c r="H72" s="458"/>
      <c r="I72" s="458"/>
      <c r="J72" s="458"/>
      <c r="K72" s="458"/>
      <c r="L72" s="458"/>
      <c r="M72" s="458"/>
      <c r="N72" s="458"/>
      <c r="O72" s="458"/>
      <c r="P72" s="458"/>
    </row>
    <row r="73" spans="1:16" s="435" customFormat="1" ht="38.25">
      <c r="A73" s="467"/>
      <c r="B73" s="449" t="s">
        <v>341</v>
      </c>
      <c r="C73" s="457">
        <v>45</v>
      </c>
      <c r="D73" s="457">
        <v>49</v>
      </c>
      <c r="E73" s="461">
        <v>29</v>
      </c>
      <c r="F73" s="461">
        <v>32</v>
      </c>
      <c r="G73" s="458"/>
      <c r="H73" s="458"/>
      <c r="I73" s="458"/>
      <c r="J73" s="458"/>
      <c r="K73" s="458"/>
      <c r="L73" s="458"/>
      <c r="M73" s="458"/>
      <c r="N73" s="458"/>
      <c r="O73" s="458"/>
      <c r="P73" s="458"/>
    </row>
    <row r="74" spans="1:16" s="435" customFormat="1" ht="38.25">
      <c r="A74" s="467"/>
      <c r="B74" s="449" t="s">
        <v>342</v>
      </c>
      <c r="C74" s="457">
        <v>48</v>
      </c>
      <c r="D74" s="457">
        <v>53</v>
      </c>
      <c r="E74" s="461">
        <v>29</v>
      </c>
      <c r="F74" s="461">
        <v>32</v>
      </c>
      <c r="G74" s="458"/>
      <c r="H74" s="458"/>
      <c r="I74" s="458"/>
      <c r="J74" s="458"/>
      <c r="K74" s="458"/>
      <c r="L74" s="458"/>
      <c r="M74" s="458"/>
      <c r="N74" s="458"/>
      <c r="O74" s="458"/>
      <c r="P74" s="458"/>
    </row>
    <row r="75" spans="1:16" s="435" customFormat="1" ht="38.25">
      <c r="A75" s="467"/>
      <c r="B75" s="445" t="s">
        <v>335</v>
      </c>
      <c r="C75" s="461">
        <v>29</v>
      </c>
      <c r="D75" s="461">
        <v>32</v>
      </c>
      <c r="E75" s="461">
        <v>29</v>
      </c>
      <c r="F75" s="461">
        <v>32</v>
      </c>
      <c r="G75" s="458"/>
      <c r="H75" s="458"/>
      <c r="I75" s="458"/>
      <c r="J75" s="458"/>
      <c r="K75" s="458"/>
      <c r="L75" s="458"/>
      <c r="M75" s="458"/>
      <c r="N75" s="458"/>
      <c r="O75" s="458"/>
      <c r="P75" s="458"/>
    </row>
    <row r="76" spans="1:16" s="435" customFormat="1" ht="38.25">
      <c r="A76" s="438" t="s">
        <v>488</v>
      </c>
      <c r="B76" s="447" t="s">
        <v>505</v>
      </c>
      <c r="C76" s="459"/>
      <c r="D76" s="459"/>
      <c r="E76" s="455">
        <v>40</v>
      </c>
      <c r="F76" s="455">
        <v>75</v>
      </c>
      <c r="G76" s="458">
        <v>3.72</v>
      </c>
      <c r="H76" s="458">
        <v>6.98</v>
      </c>
      <c r="I76" s="458">
        <v>3.78</v>
      </c>
      <c r="J76" s="458">
        <v>7.09</v>
      </c>
      <c r="K76" s="458">
        <v>22.88</v>
      </c>
      <c r="L76" s="458">
        <v>42.9</v>
      </c>
      <c r="M76" s="458">
        <v>131</v>
      </c>
      <c r="N76" s="458">
        <v>246.53</v>
      </c>
      <c r="O76" s="458">
        <v>0.3</v>
      </c>
      <c r="P76" s="458">
        <v>0.56</v>
      </c>
    </row>
    <row r="77" spans="1:16" s="435" customFormat="1" ht="38.25">
      <c r="A77" s="438"/>
      <c r="B77" s="447" t="s">
        <v>61</v>
      </c>
      <c r="C77" s="459"/>
      <c r="D77" s="459"/>
      <c r="E77" s="455">
        <v>15</v>
      </c>
      <c r="F77" s="455">
        <v>20</v>
      </c>
      <c r="G77" s="458">
        <v>1.08</v>
      </c>
      <c r="H77" s="458">
        <v>1.44</v>
      </c>
      <c r="I77" s="458">
        <v>1.27</v>
      </c>
      <c r="J77" s="458">
        <v>1.7</v>
      </c>
      <c r="K77" s="458">
        <v>8.32</v>
      </c>
      <c r="L77" s="458">
        <v>11.1</v>
      </c>
      <c r="M77" s="458">
        <v>49</v>
      </c>
      <c r="N77" s="458">
        <v>66</v>
      </c>
      <c r="O77" s="458">
        <v>0.15</v>
      </c>
      <c r="P77" s="458">
        <v>0.2</v>
      </c>
    </row>
    <row r="78" spans="1:16" s="435" customFormat="1" ht="38.25">
      <c r="A78" s="438"/>
      <c r="B78" s="446" t="s">
        <v>23</v>
      </c>
      <c r="C78" s="465">
        <v>24</v>
      </c>
      <c r="D78" s="465">
        <v>44</v>
      </c>
      <c r="E78" s="465">
        <v>24</v>
      </c>
      <c r="F78" s="465">
        <v>44</v>
      </c>
      <c r="G78" s="458"/>
      <c r="H78" s="458"/>
      <c r="I78" s="458"/>
      <c r="J78" s="458"/>
      <c r="K78" s="458"/>
      <c r="L78" s="458"/>
      <c r="M78" s="458"/>
      <c r="N78" s="458"/>
      <c r="O78" s="458"/>
      <c r="P78" s="458"/>
    </row>
    <row r="79" spans="1:16" s="435" customFormat="1" ht="38.25">
      <c r="A79" s="467"/>
      <c r="B79" s="445" t="s">
        <v>62</v>
      </c>
      <c r="C79" s="461">
        <v>2</v>
      </c>
      <c r="D79" s="461">
        <v>4</v>
      </c>
      <c r="E79" s="461">
        <v>2</v>
      </c>
      <c r="F79" s="461">
        <v>4</v>
      </c>
      <c r="G79" s="458"/>
      <c r="H79" s="458"/>
      <c r="I79" s="458"/>
      <c r="J79" s="458"/>
      <c r="K79" s="458"/>
      <c r="L79" s="458"/>
      <c r="M79" s="458"/>
      <c r="N79" s="458"/>
      <c r="O79" s="458"/>
      <c r="P79" s="458"/>
    </row>
    <row r="80" spans="1:16" s="435" customFormat="1" ht="38.25">
      <c r="A80" s="467"/>
      <c r="B80" s="445" t="s">
        <v>24</v>
      </c>
      <c r="C80" s="461">
        <v>3</v>
      </c>
      <c r="D80" s="461">
        <v>6</v>
      </c>
      <c r="E80" s="461">
        <v>3</v>
      </c>
      <c r="F80" s="461">
        <v>6</v>
      </c>
      <c r="G80" s="458"/>
      <c r="H80" s="458"/>
      <c r="I80" s="458"/>
      <c r="J80" s="458"/>
      <c r="K80" s="458"/>
      <c r="L80" s="458"/>
      <c r="M80" s="458"/>
      <c r="N80" s="458"/>
      <c r="O80" s="458"/>
      <c r="P80" s="458"/>
    </row>
    <row r="81" spans="1:16" s="435" customFormat="1" ht="38.25">
      <c r="A81" s="467"/>
      <c r="B81" s="445" t="s">
        <v>423</v>
      </c>
      <c r="C81" s="431">
        <v>0.8</v>
      </c>
      <c r="D81" s="431">
        <v>2</v>
      </c>
      <c r="E81" s="431">
        <v>0.8</v>
      </c>
      <c r="F81" s="431">
        <v>2</v>
      </c>
      <c r="G81" s="458"/>
      <c r="H81" s="458"/>
      <c r="I81" s="458"/>
      <c r="J81" s="458"/>
      <c r="K81" s="458"/>
      <c r="L81" s="458"/>
      <c r="M81" s="458"/>
      <c r="N81" s="458"/>
      <c r="O81" s="458"/>
      <c r="P81" s="458"/>
    </row>
    <row r="82" spans="1:16" s="435" customFormat="1" ht="38.25">
      <c r="A82" s="467"/>
      <c r="B82" s="445" t="s">
        <v>50</v>
      </c>
      <c r="C82" s="465">
        <v>24</v>
      </c>
      <c r="D82" s="465">
        <v>44</v>
      </c>
      <c r="E82" s="465">
        <v>24</v>
      </c>
      <c r="F82" s="465">
        <v>44</v>
      </c>
      <c r="G82" s="458"/>
      <c r="H82" s="458"/>
      <c r="I82" s="458"/>
      <c r="J82" s="458"/>
      <c r="K82" s="458"/>
      <c r="L82" s="458"/>
      <c r="M82" s="458"/>
      <c r="N82" s="458"/>
      <c r="O82" s="458"/>
      <c r="P82" s="458"/>
    </row>
    <row r="83" spans="1:16" s="435" customFormat="1" ht="38.25">
      <c r="A83" s="467"/>
      <c r="B83" s="445" t="s">
        <v>94</v>
      </c>
      <c r="C83" s="461">
        <v>4.5</v>
      </c>
      <c r="D83" s="461">
        <v>5</v>
      </c>
      <c r="E83" s="461">
        <v>4.5</v>
      </c>
      <c r="F83" s="461">
        <v>5</v>
      </c>
      <c r="G83" s="458"/>
      <c r="H83" s="458"/>
      <c r="I83" s="458"/>
      <c r="J83" s="458"/>
      <c r="K83" s="458"/>
      <c r="L83" s="458"/>
      <c r="M83" s="458"/>
      <c r="N83" s="458"/>
      <c r="O83" s="458"/>
      <c r="P83" s="458"/>
    </row>
    <row r="84" spans="1:16" s="435" customFormat="1" ht="38.25">
      <c r="A84" s="467"/>
      <c r="B84" s="445" t="s">
        <v>10</v>
      </c>
      <c r="C84" s="461">
        <v>15</v>
      </c>
      <c r="D84" s="461">
        <v>20</v>
      </c>
      <c r="E84" s="461">
        <v>15</v>
      </c>
      <c r="F84" s="461">
        <v>20</v>
      </c>
      <c r="G84" s="458"/>
      <c r="H84" s="458"/>
      <c r="I84" s="458"/>
      <c r="J84" s="458"/>
      <c r="K84" s="458"/>
      <c r="L84" s="458"/>
      <c r="M84" s="458"/>
      <c r="N84" s="458"/>
      <c r="O84" s="458"/>
      <c r="P84" s="458"/>
    </row>
    <row r="85" spans="1:16" ht="38.25">
      <c r="A85" s="10" t="s">
        <v>193</v>
      </c>
      <c r="B85" s="478" t="s">
        <v>347</v>
      </c>
      <c r="C85" s="454"/>
      <c r="D85" s="454"/>
      <c r="E85" s="455">
        <v>150</v>
      </c>
      <c r="F85" s="455">
        <v>200</v>
      </c>
      <c r="G85" s="458">
        <v>0.21</v>
      </c>
      <c r="H85" s="458">
        <v>0.27</v>
      </c>
      <c r="I85" s="458">
        <v>0.05</v>
      </c>
      <c r="J85" s="458">
        <v>0.06</v>
      </c>
      <c r="K85" s="458">
        <v>12.84</v>
      </c>
      <c r="L85" s="458">
        <v>15.4</v>
      </c>
      <c r="M85" s="458">
        <v>54</v>
      </c>
      <c r="N85" s="458">
        <v>65</v>
      </c>
      <c r="O85" s="458">
        <v>13.8</v>
      </c>
      <c r="P85" s="458">
        <v>18</v>
      </c>
    </row>
    <row r="86" spans="1:16" s="435" customFormat="1" ht="38.25">
      <c r="A86" s="438"/>
      <c r="B86" s="445" t="s">
        <v>526</v>
      </c>
      <c r="C86" s="457">
        <v>23</v>
      </c>
      <c r="D86" s="457">
        <v>30</v>
      </c>
      <c r="E86" s="457">
        <v>23</v>
      </c>
      <c r="F86" s="457">
        <v>30</v>
      </c>
      <c r="G86" s="458"/>
      <c r="H86" s="458"/>
      <c r="I86" s="458"/>
      <c r="J86" s="458"/>
      <c r="K86" s="458"/>
      <c r="L86" s="458"/>
      <c r="M86" s="458"/>
      <c r="N86" s="458"/>
      <c r="O86" s="458"/>
      <c r="P86" s="458"/>
    </row>
    <row r="87" spans="1:16" ht="38.25">
      <c r="A87" s="133"/>
      <c r="B87" s="26" t="s">
        <v>24</v>
      </c>
      <c r="C87" s="457">
        <v>10</v>
      </c>
      <c r="D87" s="457">
        <v>13</v>
      </c>
      <c r="E87" s="457">
        <v>10</v>
      </c>
      <c r="F87" s="457">
        <v>13</v>
      </c>
      <c r="G87" s="458"/>
      <c r="H87" s="458"/>
      <c r="I87" s="458"/>
      <c r="J87" s="458"/>
      <c r="K87" s="458"/>
      <c r="L87" s="458"/>
      <c r="M87" s="458"/>
      <c r="N87" s="458"/>
      <c r="O87" s="458"/>
      <c r="P87" s="458"/>
    </row>
    <row r="88" spans="1:16" ht="38.25">
      <c r="A88" s="133" t="s">
        <v>194</v>
      </c>
      <c r="B88" s="29" t="s">
        <v>31</v>
      </c>
      <c r="C88" s="454">
        <v>35</v>
      </c>
      <c r="D88" s="454">
        <v>40</v>
      </c>
      <c r="E88" s="455">
        <v>35</v>
      </c>
      <c r="F88" s="455">
        <v>40</v>
      </c>
      <c r="G88" s="458">
        <v>1.66</v>
      </c>
      <c r="H88" s="458">
        <v>2</v>
      </c>
      <c r="I88" s="458">
        <v>0.28</v>
      </c>
      <c r="J88" s="458">
        <v>0.32</v>
      </c>
      <c r="K88" s="458">
        <v>17.22</v>
      </c>
      <c r="L88" s="458">
        <v>19.68</v>
      </c>
      <c r="M88" s="458">
        <f>G88*4+I88*9+K88*4</f>
        <v>78.03999999999999</v>
      </c>
      <c r="N88" s="458">
        <f>H88*4+J88*9+L88*4</f>
        <v>89.6</v>
      </c>
      <c r="O88" s="458">
        <v>0</v>
      </c>
      <c r="P88" s="458">
        <v>0</v>
      </c>
    </row>
    <row r="89" spans="1:16" ht="38.25">
      <c r="A89" s="10" t="s">
        <v>418</v>
      </c>
      <c r="B89" s="38" t="s">
        <v>136</v>
      </c>
      <c r="C89" s="459">
        <v>93</v>
      </c>
      <c r="D89" s="459">
        <v>93</v>
      </c>
      <c r="E89" s="455">
        <v>93</v>
      </c>
      <c r="F89" s="455">
        <v>93</v>
      </c>
      <c r="G89" s="458">
        <v>0.37</v>
      </c>
      <c r="H89" s="458">
        <v>0.37</v>
      </c>
      <c r="I89" s="458">
        <v>0.37</v>
      </c>
      <c r="J89" s="458">
        <v>0.37</v>
      </c>
      <c r="K89" s="458">
        <v>9.73</v>
      </c>
      <c r="L89" s="458">
        <v>9.73</v>
      </c>
      <c r="M89" s="458">
        <v>41.85</v>
      </c>
      <c r="N89" s="458">
        <v>41.85</v>
      </c>
      <c r="O89" s="458">
        <v>9.3</v>
      </c>
      <c r="P89" s="458">
        <v>9.3</v>
      </c>
    </row>
    <row r="90" spans="1:16" ht="38.25">
      <c r="A90" s="10"/>
      <c r="B90" s="29" t="s">
        <v>25</v>
      </c>
      <c r="C90" s="454"/>
      <c r="D90" s="454"/>
      <c r="E90" s="464">
        <f aca="true" t="shared" si="3" ref="E90:P90">E60+E76+E77+E85+E88+E89</f>
        <v>563</v>
      </c>
      <c r="F90" s="464">
        <f t="shared" si="3"/>
        <v>678</v>
      </c>
      <c r="G90" s="464">
        <f t="shared" si="3"/>
        <v>8.969999999999999</v>
      </c>
      <c r="H90" s="464">
        <f t="shared" si="3"/>
        <v>13.2</v>
      </c>
      <c r="I90" s="464">
        <f t="shared" si="3"/>
        <v>10.95</v>
      </c>
      <c r="J90" s="464">
        <f t="shared" si="3"/>
        <v>15.709999999999999</v>
      </c>
      <c r="K90" s="464">
        <f t="shared" si="3"/>
        <v>78.42</v>
      </c>
      <c r="L90" s="464">
        <f t="shared" si="3"/>
        <v>106.97000000000001</v>
      </c>
      <c r="M90" s="464">
        <f t="shared" si="3"/>
        <v>447.89</v>
      </c>
      <c r="N90" s="464">
        <f t="shared" si="3"/>
        <v>615.98</v>
      </c>
      <c r="O90" s="464">
        <f t="shared" si="3"/>
        <v>39.45</v>
      </c>
      <c r="P90" s="464">
        <f t="shared" si="3"/>
        <v>45.31999999999999</v>
      </c>
    </row>
    <row r="91" spans="1:16" ht="38.25">
      <c r="A91" s="10"/>
      <c r="B91" s="41" t="s">
        <v>430</v>
      </c>
      <c r="C91" s="465"/>
      <c r="D91" s="465"/>
      <c r="E91" s="465"/>
      <c r="F91" s="465"/>
      <c r="G91" s="458"/>
      <c r="H91" s="458"/>
      <c r="I91" s="458"/>
      <c r="J91" s="458"/>
      <c r="K91" s="458"/>
      <c r="L91" s="458"/>
      <c r="M91" s="458"/>
      <c r="N91" s="458"/>
      <c r="O91" s="458"/>
      <c r="P91" s="458"/>
    </row>
    <row r="92" spans="1:16" ht="38.25">
      <c r="A92" s="10" t="s">
        <v>437</v>
      </c>
      <c r="B92" s="11" t="s">
        <v>431</v>
      </c>
      <c r="C92" s="454">
        <v>154</v>
      </c>
      <c r="D92" s="454">
        <v>154</v>
      </c>
      <c r="E92" s="455">
        <v>150</v>
      </c>
      <c r="F92" s="455">
        <v>150</v>
      </c>
      <c r="G92" s="458">
        <v>4.36</v>
      </c>
      <c r="H92" s="458">
        <v>4.36</v>
      </c>
      <c r="I92" s="458">
        <v>3.76</v>
      </c>
      <c r="J92" s="458">
        <v>3.76</v>
      </c>
      <c r="K92" s="458">
        <v>6</v>
      </c>
      <c r="L92" s="458">
        <v>6</v>
      </c>
      <c r="M92" s="458">
        <v>79.5</v>
      </c>
      <c r="N92" s="458">
        <v>79.5</v>
      </c>
      <c r="O92" s="458">
        <v>1.06</v>
      </c>
      <c r="P92" s="458">
        <v>1.06</v>
      </c>
    </row>
    <row r="93" spans="1:16" ht="38.25">
      <c r="A93" s="10"/>
      <c r="B93" s="11" t="s">
        <v>25</v>
      </c>
      <c r="C93" s="454"/>
      <c r="D93" s="454"/>
      <c r="E93" s="464">
        <f>E92</f>
        <v>150</v>
      </c>
      <c r="F93" s="464">
        <f aca="true" t="shared" si="4" ref="F93:P93">F92</f>
        <v>150</v>
      </c>
      <c r="G93" s="464">
        <f t="shared" si="4"/>
        <v>4.36</v>
      </c>
      <c r="H93" s="464">
        <f t="shared" si="4"/>
        <v>4.36</v>
      </c>
      <c r="I93" s="464">
        <f t="shared" si="4"/>
        <v>3.76</v>
      </c>
      <c r="J93" s="464">
        <f t="shared" si="4"/>
        <v>3.76</v>
      </c>
      <c r="K93" s="464">
        <f t="shared" si="4"/>
        <v>6</v>
      </c>
      <c r="L93" s="464">
        <f t="shared" si="4"/>
        <v>6</v>
      </c>
      <c r="M93" s="464">
        <f t="shared" si="4"/>
        <v>79.5</v>
      </c>
      <c r="N93" s="464">
        <f t="shared" si="4"/>
        <v>79.5</v>
      </c>
      <c r="O93" s="464">
        <f t="shared" si="4"/>
        <v>1.06</v>
      </c>
      <c r="P93" s="464">
        <f t="shared" si="4"/>
        <v>1.06</v>
      </c>
    </row>
    <row r="94" spans="1:16" ht="38.25">
      <c r="A94" s="114"/>
      <c r="B94" s="26" t="s">
        <v>30</v>
      </c>
      <c r="C94" s="457"/>
      <c r="D94" s="457"/>
      <c r="E94" s="457"/>
      <c r="F94" s="412"/>
      <c r="G94" s="458"/>
      <c r="H94" s="458"/>
      <c r="I94" s="458"/>
      <c r="J94" s="458"/>
      <c r="K94" s="458"/>
      <c r="L94" s="458"/>
      <c r="M94" s="458"/>
      <c r="N94" s="458"/>
      <c r="O94" s="458"/>
      <c r="P94" s="458"/>
    </row>
    <row r="95" spans="1:16" ht="38.25">
      <c r="A95" s="114"/>
      <c r="B95" s="26" t="s">
        <v>33</v>
      </c>
      <c r="C95" s="457">
        <v>4</v>
      </c>
      <c r="D95" s="457">
        <v>6</v>
      </c>
      <c r="E95" s="455">
        <v>4</v>
      </c>
      <c r="F95" s="455">
        <v>6</v>
      </c>
      <c r="G95" s="458"/>
      <c r="H95" s="458"/>
      <c r="I95" s="458"/>
      <c r="J95" s="458"/>
      <c r="K95" s="458"/>
      <c r="L95" s="458"/>
      <c r="M95" s="458"/>
      <c r="N95" s="458"/>
      <c r="O95" s="458"/>
      <c r="P95" s="458"/>
    </row>
    <row r="96" spans="1:16" ht="38.25">
      <c r="A96" s="114"/>
      <c r="B96" s="29" t="s">
        <v>34</v>
      </c>
      <c r="C96" s="454"/>
      <c r="D96" s="454"/>
      <c r="E96" s="80">
        <f aca="true" t="shared" si="5" ref="E96:P96">E17+E20+E58+E90+E93</f>
        <v>1755</v>
      </c>
      <c r="F96" s="80">
        <f t="shared" si="5"/>
        <v>2132</v>
      </c>
      <c r="G96" s="80">
        <f t="shared" si="5"/>
        <v>37.16</v>
      </c>
      <c r="H96" s="80">
        <f t="shared" si="5"/>
        <v>46.59</v>
      </c>
      <c r="I96" s="80">
        <f t="shared" si="5"/>
        <v>47.660000000000004</v>
      </c>
      <c r="J96" s="80">
        <f t="shared" si="5"/>
        <v>75.89</v>
      </c>
      <c r="K96" s="80">
        <f t="shared" si="5"/>
        <v>192.17000000000002</v>
      </c>
      <c r="L96" s="80">
        <f t="shared" si="5"/>
        <v>248.21000000000004</v>
      </c>
      <c r="M96" s="80">
        <f t="shared" si="5"/>
        <v>1349.5700000000002</v>
      </c>
      <c r="N96" s="80">
        <f t="shared" si="5"/>
        <v>1728.3</v>
      </c>
      <c r="O96" s="80">
        <f t="shared" si="5"/>
        <v>55.14000000000001</v>
      </c>
      <c r="P96" s="80">
        <f t="shared" si="5"/>
        <v>65.37</v>
      </c>
    </row>
    <row r="130" spans="5:6" ht="38.25">
      <c r="E130" s="128"/>
      <c r="F130" s="128"/>
    </row>
  </sheetData>
  <sheetProtection/>
  <mergeCells count="11">
    <mergeCell ref="A1:A3"/>
    <mergeCell ref="C1:D2"/>
    <mergeCell ref="O1:P2"/>
    <mergeCell ref="O3:P3"/>
    <mergeCell ref="G3:H3"/>
    <mergeCell ref="I3:J3"/>
    <mergeCell ref="K3:L3"/>
    <mergeCell ref="B1:B3"/>
    <mergeCell ref="E1:F2"/>
    <mergeCell ref="G1:L2"/>
    <mergeCell ref="M1:N2"/>
  </mergeCells>
  <printOptions/>
  <pageMargins left="0" right="0" top="0" bottom="0" header="0" footer="0"/>
  <pageSetup horizontalDpi="600" verticalDpi="600" orientation="landscape" paperSize="9" scale="3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23"/>
  <sheetViews>
    <sheetView view="pageBreakPreview" zoomScale="40" zoomScaleSheetLayoutView="40" zoomScalePageLayoutView="0" workbookViewId="0" topLeftCell="A1">
      <selection activeCell="B1" sqref="B1:B3"/>
    </sheetView>
  </sheetViews>
  <sheetFormatPr defaultColWidth="9.140625" defaultRowHeight="15"/>
  <cols>
    <col min="1" max="1" width="25.28125" style="49" bestFit="1" customWidth="1"/>
    <col min="2" max="2" width="100.7109375" style="2" bestFit="1" customWidth="1"/>
    <col min="3" max="3" width="20.140625" style="2" bestFit="1" customWidth="1"/>
    <col min="4" max="4" width="18.57421875" style="2" bestFit="1" customWidth="1"/>
    <col min="5" max="5" width="24.8515625" style="2" bestFit="1" customWidth="1"/>
    <col min="6" max="6" width="21.140625" style="2" bestFit="1" customWidth="1"/>
    <col min="7" max="10" width="15.57421875" style="2" bestFit="1" customWidth="1"/>
    <col min="11" max="11" width="18.140625" style="2" bestFit="1" customWidth="1"/>
    <col min="12" max="12" width="18.57421875" style="2" bestFit="1" customWidth="1"/>
    <col min="13" max="14" width="21.140625" style="2" bestFit="1" customWidth="1"/>
    <col min="15" max="16" width="15.28125" style="2" bestFit="1" customWidth="1"/>
    <col min="17" max="17" width="12.140625" style="2" bestFit="1" customWidth="1"/>
    <col min="18" max="16384" width="9.140625" style="2" customWidth="1"/>
  </cols>
  <sheetData>
    <row r="1" spans="1:16" ht="38.25" customHeight="1">
      <c r="A1" s="526" t="s">
        <v>104</v>
      </c>
      <c r="B1" s="527" t="s">
        <v>573</v>
      </c>
      <c r="C1" s="526" t="s">
        <v>486</v>
      </c>
      <c r="D1" s="530"/>
      <c r="E1" s="526" t="s">
        <v>486</v>
      </c>
      <c r="F1" s="530"/>
      <c r="G1" s="525" t="s">
        <v>0</v>
      </c>
      <c r="H1" s="525"/>
      <c r="I1" s="525"/>
      <c r="J1" s="525"/>
      <c r="K1" s="525"/>
      <c r="L1" s="525"/>
      <c r="M1" s="526" t="s">
        <v>490</v>
      </c>
      <c r="N1" s="530"/>
      <c r="O1" s="526" t="s">
        <v>351</v>
      </c>
      <c r="P1" s="526"/>
    </row>
    <row r="2" spans="1:16" ht="38.25">
      <c r="A2" s="526"/>
      <c r="B2" s="528"/>
      <c r="C2" s="530"/>
      <c r="D2" s="530"/>
      <c r="E2" s="530"/>
      <c r="F2" s="530"/>
      <c r="G2" s="525"/>
      <c r="H2" s="525"/>
      <c r="I2" s="525"/>
      <c r="J2" s="525"/>
      <c r="K2" s="525"/>
      <c r="L2" s="525"/>
      <c r="M2" s="530"/>
      <c r="N2" s="530"/>
      <c r="O2" s="526"/>
      <c r="P2" s="526"/>
    </row>
    <row r="3" spans="1:16" ht="96.75" customHeight="1">
      <c r="A3" s="526"/>
      <c r="B3" s="529"/>
      <c r="C3" s="50" t="s">
        <v>1</v>
      </c>
      <c r="D3" s="50" t="s">
        <v>2</v>
      </c>
      <c r="E3" s="50" t="s">
        <v>1</v>
      </c>
      <c r="F3" s="50" t="s">
        <v>2</v>
      </c>
      <c r="G3" s="526" t="s">
        <v>352</v>
      </c>
      <c r="H3" s="526"/>
      <c r="I3" s="526" t="s">
        <v>4</v>
      </c>
      <c r="J3" s="525"/>
      <c r="K3" s="525" t="s">
        <v>3</v>
      </c>
      <c r="L3" s="525"/>
      <c r="M3" s="50"/>
      <c r="N3" s="50"/>
      <c r="O3" s="525" t="s">
        <v>5</v>
      </c>
      <c r="P3" s="525"/>
    </row>
    <row r="4" spans="1:16" ht="39" customHeight="1">
      <c r="A4" s="5"/>
      <c r="B4" s="6" t="s">
        <v>6</v>
      </c>
      <c r="C4" s="5" t="s">
        <v>322</v>
      </c>
      <c r="D4" s="5" t="s">
        <v>323</v>
      </c>
      <c r="E4" s="5" t="s">
        <v>324</v>
      </c>
      <c r="F4" s="7" t="s">
        <v>324</v>
      </c>
      <c r="G4" s="7" t="s">
        <v>1</v>
      </c>
      <c r="H4" s="8" t="s">
        <v>2</v>
      </c>
      <c r="I4" s="7" t="s">
        <v>1</v>
      </c>
      <c r="J4" s="8" t="s">
        <v>2</v>
      </c>
      <c r="K4" s="7" t="s">
        <v>1</v>
      </c>
      <c r="L4" s="8" t="s">
        <v>2</v>
      </c>
      <c r="M4" s="7" t="s">
        <v>1</v>
      </c>
      <c r="N4" s="8" t="s">
        <v>2</v>
      </c>
      <c r="O4" s="7" t="s">
        <v>1</v>
      </c>
      <c r="P4" s="8" t="s">
        <v>2</v>
      </c>
    </row>
    <row r="5" spans="1:16" ht="38.25">
      <c r="A5" s="10" t="s">
        <v>196</v>
      </c>
      <c r="B5" s="11" t="s">
        <v>477</v>
      </c>
      <c r="C5" s="12"/>
      <c r="D5" s="12"/>
      <c r="E5" s="13">
        <v>150</v>
      </c>
      <c r="F5" s="13">
        <v>200</v>
      </c>
      <c r="G5" s="21">
        <v>4.26</v>
      </c>
      <c r="H5" s="21">
        <v>5.68</v>
      </c>
      <c r="I5" s="21">
        <v>5.2</v>
      </c>
      <c r="J5" s="21">
        <v>6.93</v>
      </c>
      <c r="K5" s="21">
        <v>17.99</v>
      </c>
      <c r="L5" s="21">
        <v>23.99</v>
      </c>
      <c r="M5" s="21">
        <v>135</v>
      </c>
      <c r="N5" s="21">
        <v>180</v>
      </c>
      <c r="O5" s="21">
        <v>1.43</v>
      </c>
      <c r="P5" s="21">
        <v>1.91</v>
      </c>
    </row>
    <row r="6" spans="1:16" ht="38.25">
      <c r="A6" s="5"/>
      <c r="B6" s="16" t="s">
        <v>27</v>
      </c>
      <c r="C6" s="17">
        <v>110</v>
      </c>
      <c r="D6" s="17">
        <v>146</v>
      </c>
      <c r="E6" s="17">
        <v>110</v>
      </c>
      <c r="F6" s="17">
        <v>146</v>
      </c>
      <c r="G6" s="129"/>
      <c r="H6" s="21"/>
      <c r="I6" s="129"/>
      <c r="J6" s="21"/>
      <c r="K6" s="129"/>
      <c r="L6" s="21"/>
      <c r="M6" s="129"/>
      <c r="N6" s="21"/>
      <c r="O6" s="129"/>
      <c r="P6" s="21"/>
    </row>
    <row r="7" spans="1:16" ht="38.25">
      <c r="A7" s="5"/>
      <c r="B7" s="16" t="s">
        <v>24</v>
      </c>
      <c r="C7" s="17">
        <v>3</v>
      </c>
      <c r="D7" s="17">
        <v>4</v>
      </c>
      <c r="E7" s="17">
        <v>3</v>
      </c>
      <c r="F7" s="17">
        <v>4</v>
      </c>
      <c r="G7" s="129"/>
      <c r="H7" s="129"/>
      <c r="I7" s="129"/>
      <c r="J7" s="129"/>
      <c r="K7" s="129"/>
      <c r="L7" s="129"/>
      <c r="M7" s="129"/>
      <c r="N7" s="129"/>
      <c r="O7" s="129"/>
      <c r="P7" s="129"/>
    </row>
    <row r="8" spans="1:16" ht="38.25">
      <c r="A8" s="5"/>
      <c r="B8" s="16" t="s">
        <v>13</v>
      </c>
      <c r="C8" s="101">
        <v>2.5</v>
      </c>
      <c r="D8" s="101">
        <v>3</v>
      </c>
      <c r="E8" s="93">
        <v>2.5</v>
      </c>
      <c r="F8" s="93">
        <v>3</v>
      </c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ht="38.25">
      <c r="A9" s="5"/>
      <c r="B9" s="16" t="s">
        <v>39</v>
      </c>
      <c r="C9" s="17">
        <v>5</v>
      </c>
      <c r="D9" s="17">
        <v>7</v>
      </c>
      <c r="E9" s="17">
        <v>5</v>
      </c>
      <c r="F9" s="17">
        <v>7</v>
      </c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ht="38.25">
      <c r="A10" s="5"/>
      <c r="B10" s="16" t="s">
        <v>35</v>
      </c>
      <c r="C10" s="17">
        <v>8</v>
      </c>
      <c r="D10" s="17">
        <v>12</v>
      </c>
      <c r="E10" s="17">
        <v>8</v>
      </c>
      <c r="F10" s="17">
        <v>12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38.25">
      <c r="A11" s="10" t="s">
        <v>197</v>
      </c>
      <c r="B11" s="11" t="s">
        <v>386</v>
      </c>
      <c r="C11" s="12"/>
      <c r="D11" s="12"/>
      <c r="E11" s="13">
        <v>180</v>
      </c>
      <c r="F11" s="13">
        <v>200</v>
      </c>
      <c r="G11" s="456">
        <v>1.3</v>
      </c>
      <c r="H11" s="456">
        <v>1.5</v>
      </c>
      <c r="I11" s="456">
        <v>1.92</v>
      </c>
      <c r="J11" s="456">
        <v>2.24</v>
      </c>
      <c r="K11" s="456">
        <v>13.8</v>
      </c>
      <c r="L11" s="456">
        <v>16.26</v>
      </c>
      <c r="M11" s="456">
        <f>G11*4+I11*9+K11*4</f>
        <v>77.68</v>
      </c>
      <c r="N11" s="456">
        <f>H11*4+J11*9+L11*4</f>
        <v>91.20000000000002</v>
      </c>
      <c r="O11" s="456">
        <v>0.78</v>
      </c>
      <c r="P11" s="456">
        <v>0.91</v>
      </c>
    </row>
    <row r="12" spans="1:16" ht="39" customHeight="1">
      <c r="A12" s="5"/>
      <c r="B12" s="16" t="s">
        <v>27</v>
      </c>
      <c r="C12" s="457">
        <v>60</v>
      </c>
      <c r="D12" s="457">
        <v>70</v>
      </c>
      <c r="E12" s="457">
        <v>60</v>
      </c>
      <c r="F12" s="457">
        <v>70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38.25">
      <c r="A13" s="5"/>
      <c r="B13" s="16" t="s">
        <v>29</v>
      </c>
      <c r="C13" s="443">
        <v>0.47</v>
      </c>
      <c r="D13" s="443">
        <v>0.56</v>
      </c>
      <c r="E13" s="443">
        <v>0.47</v>
      </c>
      <c r="F13" s="443">
        <v>0.56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38.25">
      <c r="A14" s="5"/>
      <c r="B14" s="16" t="s">
        <v>24</v>
      </c>
      <c r="C14" s="457">
        <v>11</v>
      </c>
      <c r="D14" s="457">
        <v>13</v>
      </c>
      <c r="E14" s="457">
        <v>11</v>
      </c>
      <c r="F14" s="457">
        <v>13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38.25">
      <c r="A15" s="438" t="s">
        <v>522</v>
      </c>
      <c r="B15" s="11" t="s">
        <v>487</v>
      </c>
      <c r="C15" s="54"/>
      <c r="D15" s="54"/>
      <c r="E15" s="62">
        <v>38</v>
      </c>
      <c r="F15" s="62">
        <v>55</v>
      </c>
      <c r="G15" s="56">
        <v>3.72</v>
      </c>
      <c r="H15" s="56">
        <v>5.58</v>
      </c>
      <c r="I15" s="56">
        <v>1.58</v>
      </c>
      <c r="J15" s="56">
        <v>2.83</v>
      </c>
      <c r="K15" s="56">
        <v>17.47</v>
      </c>
      <c r="L15" s="56">
        <v>23.62</v>
      </c>
      <c r="M15" s="56">
        <v>99</v>
      </c>
      <c r="N15" s="56">
        <v>143</v>
      </c>
      <c r="O15" s="56">
        <v>0.03</v>
      </c>
      <c r="P15" s="56">
        <v>0.06</v>
      </c>
    </row>
    <row r="16" spans="1:16" ht="39" customHeight="1">
      <c r="A16" s="5"/>
      <c r="B16" s="16" t="s">
        <v>14</v>
      </c>
      <c r="C16" s="57">
        <v>36</v>
      </c>
      <c r="D16" s="57">
        <v>50</v>
      </c>
      <c r="E16" s="57">
        <v>36</v>
      </c>
      <c r="F16" s="57">
        <v>50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</row>
    <row r="17" spans="1:16" ht="39" customHeight="1">
      <c r="A17" s="5"/>
      <c r="B17" s="16" t="s">
        <v>101</v>
      </c>
      <c r="C17" s="57">
        <v>6</v>
      </c>
      <c r="D17" s="57">
        <v>11.3</v>
      </c>
      <c r="E17" s="57">
        <v>5.6</v>
      </c>
      <c r="F17" s="57">
        <v>10.6</v>
      </c>
      <c r="G17" s="56"/>
      <c r="H17" s="56"/>
      <c r="I17" s="56"/>
      <c r="J17" s="56"/>
      <c r="K17" s="56"/>
      <c r="L17" s="56"/>
      <c r="M17" s="56"/>
      <c r="N17" s="56"/>
      <c r="O17" s="56"/>
      <c r="P17" s="56"/>
    </row>
    <row r="18" spans="1:16" ht="38.25">
      <c r="A18" s="5"/>
      <c r="B18" s="11" t="s">
        <v>25</v>
      </c>
      <c r="C18" s="12"/>
      <c r="D18" s="12"/>
      <c r="E18" s="46">
        <f aca="true" t="shared" si="0" ref="E18:P18">E5+E11+E15</f>
        <v>368</v>
      </c>
      <c r="F18" s="46">
        <f t="shared" si="0"/>
        <v>455</v>
      </c>
      <c r="G18" s="46">
        <f t="shared" si="0"/>
        <v>9.28</v>
      </c>
      <c r="H18" s="46">
        <f t="shared" si="0"/>
        <v>12.76</v>
      </c>
      <c r="I18" s="46">
        <f t="shared" si="0"/>
        <v>8.7</v>
      </c>
      <c r="J18" s="46">
        <f t="shared" si="0"/>
        <v>12</v>
      </c>
      <c r="K18" s="46">
        <f t="shared" si="0"/>
        <v>49.26</v>
      </c>
      <c r="L18" s="46">
        <f t="shared" si="0"/>
        <v>63.870000000000005</v>
      </c>
      <c r="M18" s="46">
        <f t="shared" si="0"/>
        <v>311.68</v>
      </c>
      <c r="N18" s="46">
        <f t="shared" si="0"/>
        <v>414.20000000000005</v>
      </c>
      <c r="O18" s="46">
        <f t="shared" si="0"/>
        <v>2.2399999999999998</v>
      </c>
      <c r="P18" s="46">
        <f t="shared" si="0"/>
        <v>2.88</v>
      </c>
    </row>
    <row r="19" spans="1:16" ht="38.25">
      <c r="A19" s="5"/>
      <c r="B19" s="6" t="s">
        <v>15</v>
      </c>
      <c r="C19" s="14"/>
      <c r="D19" s="14"/>
      <c r="E19" s="14"/>
      <c r="F19" s="14"/>
      <c r="G19" s="20"/>
      <c r="H19" s="20"/>
      <c r="I19" s="20"/>
      <c r="J19" s="20"/>
      <c r="K19" s="20"/>
      <c r="L19" s="20"/>
      <c r="M19" s="20"/>
      <c r="N19" s="20"/>
      <c r="O19" s="20"/>
      <c r="P19" s="20"/>
    </row>
    <row r="20" spans="1:16" ht="38.25">
      <c r="A20" s="5" t="s">
        <v>198</v>
      </c>
      <c r="B20" s="23" t="s">
        <v>16</v>
      </c>
      <c r="C20" s="24">
        <v>125</v>
      </c>
      <c r="D20" s="24">
        <v>125</v>
      </c>
      <c r="E20" s="426">
        <v>125</v>
      </c>
      <c r="F20" s="426">
        <v>125</v>
      </c>
      <c r="G20" s="441">
        <v>0.13</v>
      </c>
      <c r="H20" s="441">
        <v>0.13</v>
      </c>
      <c r="I20" s="441">
        <v>0</v>
      </c>
      <c r="J20" s="441">
        <v>0</v>
      </c>
      <c r="K20" s="441">
        <v>11.38</v>
      </c>
      <c r="L20" s="441">
        <v>11.38</v>
      </c>
      <c r="M20" s="441">
        <v>46.25</v>
      </c>
      <c r="N20" s="441">
        <v>46.25</v>
      </c>
      <c r="O20" s="441">
        <v>2.5</v>
      </c>
      <c r="P20" s="441">
        <v>2.5</v>
      </c>
    </row>
    <row r="21" spans="1:17" ht="38.25">
      <c r="A21" s="5"/>
      <c r="B21" s="11" t="s">
        <v>25</v>
      </c>
      <c r="C21" s="12"/>
      <c r="D21" s="12"/>
      <c r="E21" s="46">
        <f>E20</f>
        <v>125</v>
      </c>
      <c r="F21" s="46">
        <f aca="true" t="shared" si="1" ref="F21:P21">F20</f>
        <v>125</v>
      </c>
      <c r="G21" s="46">
        <f t="shared" si="1"/>
        <v>0.13</v>
      </c>
      <c r="H21" s="46">
        <f t="shared" si="1"/>
        <v>0.13</v>
      </c>
      <c r="I21" s="46">
        <f t="shared" si="1"/>
        <v>0</v>
      </c>
      <c r="J21" s="46">
        <f t="shared" si="1"/>
        <v>0</v>
      </c>
      <c r="K21" s="46">
        <f t="shared" si="1"/>
        <v>11.38</v>
      </c>
      <c r="L21" s="46">
        <f t="shared" si="1"/>
        <v>11.38</v>
      </c>
      <c r="M21" s="46">
        <f t="shared" si="1"/>
        <v>46.25</v>
      </c>
      <c r="N21" s="46">
        <f t="shared" si="1"/>
        <v>46.25</v>
      </c>
      <c r="O21" s="46">
        <f t="shared" si="1"/>
        <v>2.5</v>
      </c>
      <c r="P21" s="46">
        <f t="shared" si="1"/>
        <v>2.5</v>
      </c>
      <c r="Q21" s="135">
        <f>Q5+Q12+Q16</f>
        <v>0</v>
      </c>
    </row>
    <row r="22" spans="1:16" ht="76.5">
      <c r="A22" s="438" t="s">
        <v>559</v>
      </c>
      <c r="B22" s="439" t="s">
        <v>560</v>
      </c>
      <c r="C22" s="454"/>
      <c r="D22" s="454"/>
      <c r="E22" s="455">
        <v>35</v>
      </c>
      <c r="F22" s="455">
        <v>60</v>
      </c>
      <c r="G22" s="458">
        <v>0.32</v>
      </c>
      <c r="H22" s="458">
        <v>0.55</v>
      </c>
      <c r="I22" s="458">
        <v>1.79</v>
      </c>
      <c r="J22" s="458">
        <v>3.07</v>
      </c>
      <c r="K22" s="458">
        <v>0.93</v>
      </c>
      <c r="L22" s="458">
        <v>1.6</v>
      </c>
      <c r="M22" s="458">
        <v>21</v>
      </c>
      <c r="N22" s="458">
        <v>36</v>
      </c>
      <c r="O22" s="458">
        <v>5.9</v>
      </c>
      <c r="P22" s="458">
        <v>9.6</v>
      </c>
    </row>
    <row r="23" spans="1:16" s="435" customFormat="1" ht="38.25">
      <c r="A23" s="438"/>
      <c r="B23" s="432" t="s">
        <v>550</v>
      </c>
      <c r="C23" s="496">
        <v>33</v>
      </c>
      <c r="D23" s="496">
        <v>57</v>
      </c>
      <c r="E23" s="496">
        <v>27</v>
      </c>
      <c r="F23" s="496">
        <v>46</v>
      </c>
      <c r="G23" s="458"/>
      <c r="H23" s="458"/>
      <c r="I23" s="458"/>
      <c r="J23" s="458"/>
      <c r="K23" s="458"/>
      <c r="L23" s="458"/>
      <c r="M23" s="458"/>
      <c r="N23" s="458"/>
      <c r="O23" s="458"/>
      <c r="P23" s="458"/>
    </row>
    <row r="24" spans="1:16" s="435" customFormat="1" ht="38.25">
      <c r="A24" s="438"/>
      <c r="B24" s="449" t="s">
        <v>544</v>
      </c>
      <c r="C24" s="465">
        <v>7</v>
      </c>
      <c r="D24" s="465">
        <v>12</v>
      </c>
      <c r="E24" s="461">
        <v>6</v>
      </c>
      <c r="F24" s="461">
        <v>10</v>
      </c>
      <c r="G24" s="458"/>
      <c r="H24" s="458"/>
      <c r="I24" s="458"/>
      <c r="J24" s="458"/>
      <c r="K24" s="458"/>
      <c r="L24" s="458"/>
      <c r="M24" s="458"/>
      <c r="N24" s="458"/>
      <c r="O24" s="458"/>
      <c r="P24" s="458"/>
    </row>
    <row r="25" spans="1:16" s="435" customFormat="1" ht="38.25">
      <c r="A25" s="438"/>
      <c r="B25" s="449" t="s">
        <v>545</v>
      </c>
      <c r="C25" s="465">
        <v>2</v>
      </c>
      <c r="D25" s="465">
        <v>3</v>
      </c>
      <c r="E25" s="461">
        <v>1</v>
      </c>
      <c r="F25" s="461">
        <v>2</v>
      </c>
      <c r="G25" s="458"/>
      <c r="H25" s="458"/>
      <c r="I25" s="458"/>
      <c r="J25" s="458"/>
      <c r="K25" s="458"/>
      <c r="L25" s="458"/>
      <c r="M25" s="458"/>
      <c r="N25" s="458"/>
      <c r="O25" s="458"/>
      <c r="P25" s="458"/>
    </row>
    <row r="26" spans="1:16" ht="38.25">
      <c r="A26" s="10"/>
      <c r="B26" s="442" t="s">
        <v>94</v>
      </c>
      <c r="C26" s="457">
        <v>2</v>
      </c>
      <c r="D26" s="457">
        <v>3</v>
      </c>
      <c r="E26" s="457">
        <v>2</v>
      </c>
      <c r="F26" s="457">
        <v>3</v>
      </c>
      <c r="G26" s="456"/>
      <c r="H26" s="456"/>
      <c r="I26" s="456"/>
      <c r="J26" s="456"/>
      <c r="K26" s="456"/>
      <c r="L26" s="456"/>
      <c r="M26" s="456"/>
      <c r="N26" s="456"/>
      <c r="O26" s="456"/>
      <c r="P26" s="456"/>
    </row>
    <row r="27" spans="1:16" ht="38.25">
      <c r="A27" s="10" t="s">
        <v>199</v>
      </c>
      <c r="B27" s="470" t="s">
        <v>532</v>
      </c>
      <c r="C27" s="279"/>
      <c r="D27" s="279"/>
      <c r="E27" s="280">
        <v>150</v>
      </c>
      <c r="F27" s="280">
        <v>200</v>
      </c>
      <c r="G27" s="458">
        <v>3.9</v>
      </c>
      <c r="H27" s="458">
        <v>5.32</v>
      </c>
      <c r="I27" s="458">
        <v>4.09</v>
      </c>
      <c r="J27" s="458">
        <v>5.46</v>
      </c>
      <c r="K27" s="444">
        <v>8.18</v>
      </c>
      <c r="L27" s="444">
        <v>11.4</v>
      </c>
      <c r="M27" s="444">
        <v>104.13</v>
      </c>
      <c r="N27" s="444">
        <v>139.02</v>
      </c>
      <c r="O27" s="444">
        <v>2.87</v>
      </c>
      <c r="P27" s="444">
        <v>3.02</v>
      </c>
    </row>
    <row r="28" spans="1:16" s="435" customFormat="1" ht="38.25">
      <c r="A28" s="438"/>
      <c r="B28" s="432" t="s">
        <v>55</v>
      </c>
      <c r="C28" s="496">
        <v>13</v>
      </c>
      <c r="D28" s="496">
        <v>16</v>
      </c>
      <c r="E28" s="496">
        <v>11</v>
      </c>
      <c r="F28" s="496">
        <v>14</v>
      </c>
      <c r="G28" s="458"/>
      <c r="H28" s="458"/>
      <c r="I28" s="458"/>
      <c r="J28" s="458"/>
      <c r="K28" s="458"/>
      <c r="L28" s="458"/>
      <c r="M28" s="458"/>
      <c r="N28" s="458"/>
      <c r="O28" s="458"/>
      <c r="P28" s="458"/>
    </row>
    <row r="29" spans="1:16" ht="38.25">
      <c r="A29" s="5"/>
      <c r="B29" s="278" t="s">
        <v>97</v>
      </c>
      <c r="C29" s="286">
        <v>31</v>
      </c>
      <c r="D29" s="286">
        <v>44</v>
      </c>
      <c r="E29" s="283">
        <v>25</v>
      </c>
      <c r="F29" s="283">
        <v>33</v>
      </c>
      <c r="G29" s="282"/>
      <c r="H29" s="458"/>
      <c r="I29" s="458"/>
      <c r="J29" s="458"/>
      <c r="K29" s="458"/>
      <c r="L29" s="458"/>
      <c r="M29" s="458"/>
      <c r="N29" s="458"/>
      <c r="O29" s="458"/>
      <c r="P29" s="458"/>
    </row>
    <row r="30" spans="1:16" ht="38.25">
      <c r="A30" s="5"/>
      <c r="B30" s="278" t="s">
        <v>340</v>
      </c>
      <c r="C30" s="286">
        <v>33</v>
      </c>
      <c r="D30" s="286">
        <v>47</v>
      </c>
      <c r="E30" s="283">
        <v>25</v>
      </c>
      <c r="F30" s="283">
        <v>33</v>
      </c>
      <c r="G30" s="282"/>
      <c r="H30" s="282"/>
      <c r="I30" s="282"/>
      <c r="J30" s="282"/>
      <c r="K30" s="282"/>
      <c r="L30" s="282"/>
      <c r="M30" s="282"/>
      <c r="N30" s="282"/>
      <c r="O30" s="282"/>
      <c r="P30" s="282"/>
    </row>
    <row r="31" spans="1:16" ht="38.25">
      <c r="A31" s="5"/>
      <c r="B31" s="278" t="s">
        <v>341</v>
      </c>
      <c r="C31" s="286">
        <v>39</v>
      </c>
      <c r="D31" s="286">
        <v>51</v>
      </c>
      <c r="E31" s="283">
        <v>25</v>
      </c>
      <c r="F31" s="283">
        <v>33</v>
      </c>
      <c r="G31" s="282"/>
      <c r="H31" s="282"/>
      <c r="I31" s="282"/>
      <c r="J31" s="282"/>
      <c r="K31" s="282"/>
      <c r="L31" s="282"/>
      <c r="M31" s="282"/>
      <c r="N31" s="282"/>
      <c r="O31" s="282"/>
      <c r="P31" s="282"/>
    </row>
    <row r="32" spans="1:16" ht="38.25">
      <c r="A32" s="5"/>
      <c r="B32" s="278" t="s">
        <v>342</v>
      </c>
      <c r="C32" s="286">
        <v>42</v>
      </c>
      <c r="D32" s="286">
        <v>55</v>
      </c>
      <c r="E32" s="283">
        <v>25</v>
      </c>
      <c r="F32" s="283">
        <v>33</v>
      </c>
      <c r="G32" s="282"/>
      <c r="H32" s="282"/>
      <c r="I32" s="282"/>
      <c r="J32" s="282"/>
      <c r="K32" s="282"/>
      <c r="L32" s="282"/>
      <c r="M32" s="282"/>
      <c r="N32" s="282"/>
      <c r="O32" s="282"/>
      <c r="P32" s="282"/>
    </row>
    <row r="33" spans="1:16" ht="38.25">
      <c r="A33" s="5"/>
      <c r="B33" s="276" t="s">
        <v>335</v>
      </c>
      <c r="C33" s="281">
        <v>25</v>
      </c>
      <c r="D33" s="281">
        <v>33</v>
      </c>
      <c r="E33" s="283">
        <v>25</v>
      </c>
      <c r="F33" s="283">
        <v>33</v>
      </c>
      <c r="G33" s="282"/>
      <c r="H33" s="282"/>
      <c r="I33" s="282"/>
      <c r="J33" s="282"/>
      <c r="K33" s="282"/>
      <c r="L33" s="282"/>
      <c r="M33" s="282"/>
      <c r="N33" s="282"/>
      <c r="O33" s="282"/>
      <c r="P33" s="282"/>
    </row>
    <row r="34" spans="1:16" ht="41.25" customHeight="1">
      <c r="A34" s="5"/>
      <c r="B34" s="276" t="s">
        <v>429</v>
      </c>
      <c r="C34" s="281">
        <v>6</v>
      </c>
      <c r="D34" s="281">
        <v>8</v>
      </c>
      <c r="E34" s="281">
        <v>5</v>
      </c>
      <c r="F34" s="281">
        <v>7</v>
      </c>
      <c r="G34" s="282"/>
      <c r="H34" s="282"/>
      <c r="I34" s="282"/>
      <c r="J34" s="282"/>
      <c r="K34" s="282"/>
      <c r="L34" s="282"/>
      <c r="M34" s="282"/>
      <c r="N34" s="282"/>
      <c r="O34" s="282"/>
      <c r="P34" s="282"/>
    </row>
    <row r="35" spans="1:16" ht="38.25">
      <c r="A35" s="5"/>
      <c r="B35" s="276" t="s">
        <v>334</v>
      </c>
      <c r="C35" s="281">
        <v>5</v>
      </c>
      <c r="D35" s="281">
        <v>7</v>
      </c>
      <c r="E35" s="281">
        <v>5</v>
      </c>
      <c r="F35" s="281">
        <v>7</v>
      </c>
      <c r="G35" s="282"/>
      <c r="H35" s="282"/>
      <c r="I35" s="282"/>
      <c r="J35" s="282"/>
      <c r="K35" s="282"/>
      <c r="L35" s="282"/>
      <c r="M35" s="282"/>
      <c r="N35" s="282"/>
      <c r="O35" s="282"/>
      <c r="P35" s="282"/>
    </row>
    <row r="36" spans="1:16" ht="37.5" customHeight="1">
      <c r="A36" s="5"/>
      <c r="B36" s="277" t="s">
        <v>426</v>
      </c>
      <c r="C36" s="281">
        <v>6.3</v>
      </c>
      <c r="D36" s="281">
        <v>8.8</v>
      </c>
      <c r="E36" s="281">
        <v>5</v>
      </c>
      <c r="F36" s="281">
        <v>7</v>
      </c>
      <c r="G36" s="282"/>
      <c r="H36" s="282"/>
      <c r="I36" s="282"/>
      <c r="J36" s="282"/>
      <c r="K36" s="282"/>
      <c r="L36" s="282"/>
      <c r="M36" s="282"/>
      <c r="N36" s="282"/>
      <c r="O36" s="282"/>
      <c r="P36" s="282"/>
    </row>
    <row r="37" spans="1:16" ht="38.25">
      <c r="A37" s="5"/>
      <c r="B37" s="277" t="s">
        <v>427</v>
      </c>
      <c r="C37" s="281">
        <v>6.7</v>
      </c>
      <c r="D37" s="281">
        <v>9</v>
      </c>
      <c r="E37" s="281">
        <v>5</v>
      </c>
      <c r="F37" s="281">
        <v>7</v>
      </c>
      <c r="G37" s="282"/>
      <c r="H37" s="282"/>
      <c r="I37" s="282"/>
      <c r="J37" s="282"/>
      <c r="K37" s="282"/>
      <c r="L37" s="282"/>
      <c r="M37" s="282"/>
      <c r="N37" s="282"/>
      <c r="O37" s="282"/>
      <c r="P37" s="282"/>
    </row>
    <row r="38" spans="1:16" ht="38.25">
      <c r="A38" s="5"/>
      <c r="B38" s="277" t="s">
        <v>333</v>
      </c>
      <c r="C38" s="286">
        <v>5</v>
      </c>
      <c r="D38" s="286">
        <v>7</v>
      </c>
      <c r="E38" s="286">
        <v>5</v>
      </c>
      <c r="F38" s="286">
        <v>7</v>
      </c>
      <c r="G38" s="282"/>
      <c r="H38" s="282"/>
      <c r="I38" s="282"/>
      <c r="J38" s="282"/>
      <c r="K38" s="282"/>
      <c r="L38" s="282"/>
      <c r="M38" s="282"/>
      <c r="N38" s="282"/>
      <c r="O38" s="282"/>
      <c r="P38" s="282"/>
    </row>
    <row r="39" spans="1:17" ht="38.25">
      <c r="A39" s="5"/>
      <c r="B39" s="278" t="s">
        <v>13</v>
      </c>
      <c r="C39" s="443">
        <v>4.5</v>
      </c>
      <c r="D39" s="443">
        <v>5</v>
      </c>
      <c r="E39" s="443">
        <v>4.5</v>
      </c>
      <c r="F39" s="443">
        <v>5</v>
      </c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32"/>
    </row>
    <row r="40" spans="1:17" ht="38.25">
      <c r="A40" s="5"/>
      <c r="B40" s="278" t="s">
        <v>23</v>
      </c>
      <c r="C40" s="281">
        <v>7</v>
      </c>
      <c r="D40" s="281">
        <v>12</v>
      </c>
      <c r="E40" s="281">
        <v>7</v>
      </c>
      <c r="F40" s="281">
        <v>12</v>
      </c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32"/>
    </row>
    <row r="41" spans="1:17" ht="38.25">
      <c r="A41" s="5"/>
      <c r="B41" s="278" t="s">
        <v>28</v>
      </c>
      <c r="C41" s="281">
        <v>5</v>
      </c>
      <c r="D41" s="281">
        <v>10</v>
      </c>
      <c r="E41" s="281">
        <v>5</v>
      </c>
      <c r="F41" s="281">
        <v>10</v>
      </c>
      <c r="G41" s="282"/>
      <c r="H41" s="282"/>
      <c r="I41" s="282"/>
      <c r="J41" s="282"/>
      <c r="K41" s="282"/>
      <c r="L41" s="282"/>
      <c r="M41" s="282"/>
      <c r="N41" s="282"/>
      <c r="O41" s="282"/>
      <c r="P41" s="282"/>
      <c r="Q41" s="32"/>
    </row>
    <row r="42" spans="1:17" ht="38.25">
      <c r="A42" s="10" t="s">
        <v>200</v>
      </c>
      <c r="B42" s="294" t="s">
        <v>328</v>
      </c>
      <c r="C42" s="290"/>
      <c r="D42" s="290"/>
      <c r="E42" s="305">
        <v>45</v>
      </c>
      <c r="F42" s="305">
        <v>50</v>
      </c>
      <c r="G42" s="300">
        <v>9.8</v>
      </c>
      <c r="H42" s="300">
        <v>10.9</v>
      </c>
      <c r="I42" s="300">
        <v>9.77</v>
      </c>
      <c r="J42" s="300">
        <v>10.85</v>
      </c>
      <c r="K42" s="300">
        <v>4.14</v>
      </c>
      <c r="L42" s="300">
        <v>4.62</v>
      </c>
      <c r="M42" s="300">
        <f>G42*4+I42*9+K42*4</f>
        <v>143.69</v>
      </c>
      <c r="N42" s="300">
        <f>H42*4+J42*9+L42*4</f>
        <v>159.73</v>
      </c>
      <c r="O42" s="300">
        <v>0.61</v>
      </c>
      <c r="P42" s="300">
        <v>0.72</v>
      </c>
      <c r="Q42" s="32"/>
    </row>
    <row r="43" spans="1:17" ht="38.25">
      <c r="A43" s="10"/>
      <c r="B43" s="294" t="s">
        <v>80</v>
      </c>
      <c r="C43" s="290"/>
      <c r="D43" s="290"/>
      <c r="E43" s="305">
        <v>115</v>
      </c>
      <c r="F43" s="305">
        <v>170</v>
      </c>
      <c r="G43" s="300">
        <v>2.05</v>
      </c>
      <c r="H43" s="300">
        <v>3.03</v>
      </c>
      <c r="I43" s="300">
        <v>1.39</v>
      </c>
      <c r="J43" s="300">
        <v>2.05</v>
      </c>
      <c r="K43" s="300">
        <v>10.26</v>
      </c>
      <c r="L43" s="300">
        <v>15.17</v>
      </c>
      <c r="M43" s="300">
        <v>65</v>
      </c>
      <c r="N43" s="300">
        <v>96.09</v>
      </c>
      <c r="O43" s="300">
        <v>8.26</v>
      </c>
      <c r="P43" s="300">
        <v>12.21</v>
      </c>
      <c r="Q43" s="32"/>
    </row>
    <row r="44" spans="1:17" s="435" customFormat="1" ht="38.25">
      <c r="A44" s="438"/>
      <c r="B44" s="447" t="s">
        <v>508</v>
      </c>
      <c r="C44" s="440"/>
      <c r="D44" s="440"/>
      <c r="E44" s="466">
        <v>15</v>
      </c>
      <c r="F44" s="466">
        <v>20</v>
      </c>
      <c r="G44" s="458">
        <v>0.19</v>
      </c>
      <c r="H44" s="458">
        <v>0.25</v>
      </c>
      <c r="I44" s="458">
        <v>0.58</v>
      </c>
      <c r="J44" s="458">
        <v>0.77</v>
      </c>
      <c r="K44" s="458">
        <v>0.95</v>
      </c>
      <c r="L44" s="458">
        <v>1.27</v>
      </c>
      <c r="M44" s="458">
        <v>10</v>
      </c>
      <c r="N44" s="458">
        <v>13.33</v>
      </c>
      <c r="O44" s="458">
        <v>0.9</v>
      </c>
      <c r="P44" s="458">
        <v>1.2</v>
      </c>
      <c r="Q44" s="448"/>
    </row>
    <row r="45" spans="1:17" ht="38.25">
      <c r="A45" s="10"/>
      <c r="B45" s="292" t="s">
        <v>55</v>
      </c>
      <c r="C45" s="299">
        <v>55</v>
      </c>
      <c r="D45" s="299">
        <v>61</v>
      </c>
      <c r="E45" s="299">
        <v>48</v>
      </c>
      <c r="F45" s="299">
        <v>54</v>
      </c>
      <c r="G45" s="300"/>
      <c r="H45" s="458"/>
      <c r="I45" s="458"/>
      <c r="J45" s="458"/>
      <c r="K45" s="458"/>
      <c r="L45" s="458"/>
      <c r="M45" s="458"/>
      <c r="N45" s="458"/>
      <c r="O45" s="458"/>
      <c r="P45" s="458"/>
      <c r="Q45" s="32"/>
    </row>
    <row r="46" spans="1:17" s="435" customFormat="1" ht="38.25">
      <c r="A46" s="438"/>
      <c r="B46" s="445" t="s">
        <v>429</v>
      </c>
      <c r="C46" s="457">
        <v>7</v>
      </c>
      <c r="D46" s="457">
        <v>8</v>
      </c>
      <c r="E46" s="457">
        <v>6</v>
      </c>
      <c r="F46" s="457">
        <v>7</v>
      </c>
      <c r="G46" s="458"/>
      <c r="H46" s="458"/>
      <c r="I46" s="458"/>
      <c r="J46" s="458"/>
      <c r="K46" s="458"/>
      <c r="L46" s="458"/>
      <c r="M46" s="458"/>
      <c r="N46" s="458"/>
      <c r="O46" s="458"/>
      <c r="P46" s="458"/>
      <c r="Q46" s="448"/>
    </row>
    <row r="47" spans="1:17" s="435" customFormat="1" ht="38.25">
      <c r="A47" s="438"/>
      <c r="B47" s="445" t="s">
        <v>334</v>
      </c>
      <c r="C47" s="457">
        <v>6</v>
      </c>
      <c r="D47" s="457">
        <v>7</v>
      </c>
      <c r="E47" s="457">
        <v>6</v>
      </c>
      <c r="F47" s="457">
        <v>7</v>
      </c>
      <c r="G47" s="458"/>
      <c r="H47" s="458"/>
      <c r="I47" s="458"/>
      <c r="J47" s="458"/>
      <c r="K47" s="458"/>
      <c r="L47" s="458"/>
      <c r="M47" s="458"/>
      <c r="N47" s="458"/>
      <c r="O47" s="458"/>
      <c r="P47" s="458"/>
      <c r="Q47" s="448"/>
    </row>
    <row r="48" spans="1:17" ht="45" customHeight="1">
      <c r="A48" s="10"/>
      <c r="B48" s="292" t="s">
        <v>27</v>
      </c>
      <c r="C48" s="299">
        <v>3</v>
      </c>
      <c r="D48" s="299">
        <v>4</v>
      </c>
      <c r="E48" s="299">
        <v>3</v>
      </c>
      <c r="F48" s="299">
        <v>4</v>
      </c>
      <c r="G48" s="300"/>
      <c r="H48" s="300"/>
      <c r="I48" s="300"/>
      <c r="J48" s="300"/>
      <c r="K48" s="300"/>
      <c r="L48" s="300"/>
      <c r="M48" s="300"/>
      <c r="N48" s="300"/>
      <c r="O48" s="300"/>
      <c r="P48" s="300"/>
      <c r="Q48" s="32"/>
    </row>
    <row r="49" spans="1:17" ht="38.25">
      <c r="A49" s="10"/>
      <c r="B49" s="292" t="s">
        <v>13</v>
      </c>
      <c r="C49" s="299">
        <v>1.8</v>
      </c>
      <c r="D49" s="299">
        <v>2</v>
      </c>
      <c r="E49" s="299">
        <v>1.8</v>
      </c>
      <c r="F49" s="299">
        <v>2</v>
      </c>
      <c r="G49" s="300"/>
      <c r="H49" s="300"/>
      <c r="I49" s="300"/>
      <c r="J49" s="300"/>
      <c r="K49" s="300"/>
      <c r="L49" s="300"/>
      <c r="M49" s="300"/>
      <c r="N49" s="300"/>
      <c r="O49" s="300"/>
      <c r="P49" s="300"/>
      <c r="Q49" s="32"/>
    </row>
    <row r="50" spans="1:17" ht="38.25">
      <c r="A50" s="10"/>
      <c r="B50" s="292" t="s">
        <v>62</v>
      </c>
      <c r="C50" s="299">
        <v>10</v>
      </c>
      <c r="D50" s="299">
        <v>11</v>
      </c>
      <c r="E50" s="299">
        <v>10</v>
      </c>
      <c r="F50" s="299">
        <v>11</v>
      </c>
      <c r="G50" s="300"/>
      <c r="H50" s="300"/>
      <c r="I50" s="300"/>
      <c r="J50" s="300"/>
      <c r="K50" s="300"/>
      <c r="L50" s="300"/>
      <c r="M50" s="300"/>
      <c r="N50" s="300"/>
      <c r="O50" s="300"/>
      <c r="P50" s="300"/>
      <c r="Q50" s="136"/>
    </row>
    <row r="51" spans="1:17" ht="38.25">
      <c r="A51" s="10"/>
      <c r="B51" s="292" t="s">
        <v>31</v>
      </c>
      <c r="C51" s="299">
        <v>7</v>
      </c>
      <c r="D51" s="299">
        <v>8</v>
      </c>
      <c r="E51" s="299">
        <v>7</v>
      </c>
      <c r="F51" s="299">
        <v>8</v>
      </c>
      <c r="G51" s="300"/>
      <c r="H51" s="300"/>
      <c r="I51" s="300"/>
      <c r="J51" s="300"/>
      <c r="K51" s="300"/>
      <c r="L51" s="300"/>
      <c r="M51" s="300"/>
      <c r="N51" s="300"/>
      <c r="O51" s="300"/>
      <c r="P51" s="300"/>
      <c r="Q51" s="136"/>
    </row>
    <row r="52" spans="1:17" ht="38.25">
      <c r="A52" s="10"/>
      <c r="B52" s="304" t="s">
        <v>473</v>
      </c>
      <c r="C52" s="299">
        <v>153</v>
      </c>
      <c r="D52" s="299">
        <v>225</v>
      </c>
      <c r="E52" s="299">
        <v>122</v>
      </c>
      <c r="F52" s="299">
        <v>180</v>
      </c>
      <c r="G52" s="300"/>
      <c r="H52" s="300"/>
      <c r="I52" s="300"/>
      <c r="J52" s="300"/>
      <c r="K52" s="300"/>
      <c r="L52" s="300"/>
      <c r="M52" s="300"/>
      <c r="N52" s="300"/>
      <c r="O52" s="300"/>
      <c r="P52" s="300"/>
      <c r="Q52" s="136"/>
    </row>
    <row r="53" spans="1:17" ht="38.25">
      <c r="A53" s="10"/>
      <c r="B53" s="304" t="s">
        <v>474</v>
      </c>
      <c r="C53" s="299">
        <v>162</v>
      </c>
      <c r="D53" s="299">
        <v>239</v>
      </c>
      <c r="E53" s="299">
        <v>122</v>
      </c>
      <c r="F53" s="299">
        <v>180</v>
      </c>
      <c r="G53" s="300"/>
      <c r="H53" s="300"/>
      <c r="I53" s="300"/>
      <c r="J53" s="300"/>
      <c r="K53" s="300"/>
      <c r="L53" s="300"/>
      <c r="M53" s="300"/>
      <c r="N53" s="300"/>
      <c r="O53" s="300"/>
      <c r="P53" s="300"/>
      <c r="Q53" s="136"/>
    </row>
    <row r="54" spans="1:17" ht="38.25">
      <c r="A54" s="10"/>
      <c r="B54" s="301" t="s">
        <v>337</v>
      </c>
      <c r="C54" s="299">
        <v>122</v>
      </c>
      <c r="D54" s="299">
        <v>180</v>
      </c>
      <c r="E54" s="299">
        <v>122</v>
      </c>
      <c r="F54" s="299">
        <v>180</v>
      </c>
      <c r="G54" s="300"/>
      <c r="H54" s="300"/>
      <c r="I54" s="300"/>
      <c r="J54" s="300"/>
      <c r="K54" s="300"/>
      <c r="L54" s="300"/>
      <c r="M54" s="300"/>
      <c r="N54" s="300"/>
      <c r="O54" s="300"/>
      <c r="P54" s="300"/>
      <c r="Q54" s="136"/>
    </row>
    <row r="55" spans="1:17" ht="38.25">
      <c r="A55" s="5"/>
      <c r="B55" s="292" t="s">
        <v>13</v>
      </c>
      <c r="C55" s="299">
        <v>2</v>
      </c>
      <c r="D55" s="299">
        <v>3</v>
      </c>
      <c r="E55" s="299">
        <v>2</v>
      </c>
      <c r="F55" s="299">
        <v>3</v>
      </c>
      <c r="G55" s="300"/>
      <c r="H55" s="300"/>
      <c r="I55" s="300"/>
      <c r="J55" s="300"/>
      <c r="K55" s="300"/>
      <c r="L55" s="300"/>
      <c r="M55" s="300"/>
      <c r="N55" s="300"/>
      <c r="O55" s="300"/>
      <c r="P55" s="300"/>
      <c r="Q55" s="136"/>
    </row>
    <row r="56" spans="1:17" s="435" customFormat="1" ht="38.25">
      <c r="A56" s="436"/>
      <c r="B56" s="445" t="s">
        <v>23</v>
      </c>
      <c r="C56" s="457">
        <v>0.8</v>
      </c>
      <c r="D56" s="457">
        <v>1</v>
      </c>
      <c r="E56" s="457">
        <v>0.8</v>
      </c>
      <c r="F56" s="457">
        <v>1</v>
      </c>
      <c r="G56" s="458"/>
      <c r="H56" s="458"/>
      <c r="I56" s="458"/>
      <c r="J56" s="458"/>
      <c r="K56" s="458"/>
      <c r="L56" s="458"/>
      <c r="M56" s="458"/>
      <c r="N56" s="458"/>
      <c r="O56" s="458"/>
      <c r="P56" s="458"/>
      <c r="Q56" s="469"/>
    </row>
    <row r="57" spans="1:17" s="435" customFormat="1" ht="38.25">
      <c r="A57" s="436"/>
      <c r="B57" s="445" t="s">
        <v>8</v>
      </c>
      <c r="C57" s="457">
        <v>0.8</v>
      </c>
      <c r="D57" s="457">
        <v>1</v>
      </c>
      <c r="E57" s="457">
        <v>0.8</v>
      </c>
      <c r="F57" s="457">
        <v>1</v>
      </c>
      <c r="G57" s="458"/>
      <c r="H57" s="458"/>
      <c r="I57" s="458"/>
      <c r="J57" s="458"/>
      <c r="K57" s="458"/>
      <c r="L57" s="458"/>
      <c r="M57" s="458"/>
      <c r="N57" s="458"/>
      <c r="O57" s="458"/>
      <c r="P57" s="458"/>
      <c r="Q57" s="469"/>
    </row>
    <row r="58" spans="1:17" s="435" customFormat="1" ht="38.25">
      <c r="A58" s="436"/>
      <c r="B58" s="445" t="s">
        <v>56</v>
      </c>
      <c r="C58" s="457">
        <v>2</v>
      </c>
      <c r="D58" s="457">
        <v>3</v>
      </c>
      <c r="E58" s="457">
        <v>2</v>
      </c>
      <c r="F58" s="457">
        <v>3</v>
      </c>
      <c r="G58" s="458"/>
      <c r="H58" s="458"/>
      <c r="I58" s="458"/>
      <c r="J58" s="458"/>
      <c r="K58" s="458"/>
      <c r="L58" s="458"/>
      <c r="M58" s="458"/>
      <c r="N58" s="458"/>
      <c r="O58" s="458"/>
      <c r="P58" s="458"/>
      <c r="Q58" s="469"/>
    </row>
    <row r="59" spans="1:17" ht="38.25">
      <c r="A59" s="10" t="s">
        <v>201</v>
      </c>
      <c r="B59" s="32" t="s">
        <v>395</v>
      </c>
      <c r="C59" s="12"/>
      <c r="D59" s="12"/>
      <c r="E59" s="13">
        <v>150</v>
      </c>
      <c r="F59" s="13">
        <v>200</v>
      </c>
      <c r="G59" s="20">
        <v>0.06</v>
      </c>
      <c r="H59" s="20">
        <v>0.07</v>
      </c>
      <c r="I59" s="20">
        <v>0.04</v>
      </c>
      <c r="J59" s="20">
        <v>0.06</v>
      </c>
      <c r="K59" s="20">
        <v>9.52</v>
      </c>
      <c r="L59" s="20">
        <v>15.03</v>
      </c>
      <c r="M59" s="20">
        <v>39</v>
      </c>
      <c r="N59" s="20">
        <v>61</v>
      </c>
      <c r="O59" s="20">
        <v>0.75</v>
      </c>
      <c r="P59" s="20">
        <v>1</v>
      </c>
      <c r="Q59" s="136"/>
    </row>
    <row r="60" spans="1:17" ht="38.25">
      <c r="A60" s="5"/>
      <c r="B60" s="275" t="s">
        <v>527</v>
      </c>
      <c r="C60" s="17">
        <v>16</v>
      </c>
      <c r="D60" s="17">
        <v>22</v>
      </c>
      <c r="E60" s="17">
        <v>15</v>
      </c>
      <c r="F60" s="17">
        <v>20</v>
      </c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136"/>
    </row>
    <row r="61" spans="1:17" ht="38.25">
      <c r="A61" s="5"/>
      <c r="B61" s="16" t="s">
        <v>24</v>
      </c>
      <c r="C61" s="17">
        <v>8</v>
      </c>
      <c r="D61" s="17">
        <v>13</v>
      </c>
      <c r="E61" s="17">
        <v>8</v>
      </c>
      <c r="F61" s="17">
        <v>13</v>
      </c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136"/>
    </row>
    <row r="62" spans="1:17" ht="38.25">
      <c r="A62" s="10" t="s">
        <v>204</v>
      </c>
      <c r="B62" s="11" t="s">
        <v>32</v>
      </c>
      <c r="C62" s="12">
        <v>40</v>
      </c>
      <c r="D62" s="12">
        <v>50</v>
      </c>
      <c r="E62" s="13">
        <v>40</v>
      </c>
      <c r="F62" s="13">
        <v>50</v>
      </c>
      <c r="G62" s="14">
        <v>1.64</v>
      </c>
      <c r="H62" s="14">
        <v>2.3</v>
      </c>
      <c r="I62" s="14">
        <v>0.48</v>
      </c>
      <c r="J62" s="14">
        <v>0.6</v>
      </c>
      <c r="K62" s="14">
        <v>13.36</v>
      </c>
      <c r="L62" s="14">
        <v>16.7</v>
      </c>
      <c r="M62" s="14">
        <f>G62*4+I62*9+K62*4</f>
        <v>64.32</v>
      </c>
      <c r="N62" s="14">
        <f>H62*4+J62*9+L62*4</f>
        <v>81.39999999999999</v>
      </c>
      <c r="O62" s="14">
        <v>0</v>
      </c>
      <c r="P62" s="14">
        <v>0</v>
      </c>
      <c r="Q62" s="137"/>
    </row>
    <row r="63" spans="1:17" ht="38.25">
      <c r="A63" s="5"/>
      <c r="B63" s="11" t="s">
        <v>25</v>
      </c>
      <c r="C63" s="12"/>
      <c r="D63" s="12"/>
      <c r="E63" s="37">
        <f aca="true" t="shared" si="2" ref="E63:P63">E22+E27+E42+E43+E44+E59+E62</f>
        <v>550</v>
      </c>
      <c r="F63" s="450">
        <f t="shared" si="2"/>
        <v>750</v>
      </c>
      <c r="G63" s="450">
        <f t="shared" si="2"/>
        <v>17.96</v>
      </c>
      <c r="H63" s="450">
        <f t="shared" si="2"/>
        <v>22.42</v>
      </c>
      <c r="I63" s="450">
        <f t="shared" si="2"/>
        <v>18.139999999999997</v>
      </c>
      <c r="J63" s="450">
        <f t="shared" si="2"/>
        <v>22.86</v>
      </c>
      <c r="K63" s="450">
        <f t="shared" si="2"/>
        <v>47.339999999999996</v>
      </c>
      <c r="L63" s="450">
        <f t="shared" si="2"/>
        <v>65.79</v>
      </c>
      <c r="M63" s="450">
        <f t="shared" si="2"/>
        <v>447.14</v>
      </c>
      <c r="N63" s="450">
        <f t="shared" si="2"/>
        <v>586.57</v>
      </c>
      <c r="O63" s="450">
        <f t="shared" si="2"/>
        <v>19.29</v>
      </c>
      <c r="P63" s="450">
        <f t="shared" si="2"/>
        <v>27.75</v>
      </c>
      <c r="Q63" s="32"/>
    </row>
    <row r="64" spans="1:17" ht="38.25">
      <c r="A64" s="5"/>
      <c r="B64" s="6" t="s">
        <v>26</v>
      </c>
      <c r="C64" s="14"/>
      <c r="D64" s="14"/>
      <c r="E64" s="17"/>
      <c r="F64" s="14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32"/>
    </row>
    <row r="65" spans="1:17" ht="38.25">
      <c r="A65" s="10" t="s">
        <v>202</v>
      </c>
      <c r="B65" s="45" t="s">
        <v>84</v>
      </c>
      <c r="C65" s="35"/>
      <c r="D65" s="35"/>
      <c r="E65" s="113">
        <v>175</v>
      </c>
      <c r="F65" s="113">
        <v>225</v>
      </c>
      <c r="G65" s="20">
        <v>15.3</v>
      </c>
      <c r="H65" s="20">
        <v>19.7</v>
      </c>
      <c r="I65" s="20">
        <v>14.38</v>
      </c>
      <c r="J65" s="20">
        <v>18.97</v>
      </c>
      <c r="K65" s="20">
        <v>29.55</v>
      </c>
      <c r="L65" s="20">
        <v>36.78</v>
      </c>
      <c r="M65" s="20">
        <v>308.82</v>
      </c>
      <c r="N65" s="20">
        <v>396.65</v>
      </c>
      <c r="O65" s="20">
        <v>0.44</v>
      </c>
      <c r="P65" s="20">
        <v>0.57</v>
      </c>
      <c r="Q65" s="32"/>
    </row>
    <row r="66" spans="1:17" ht="38.25">
      <c r="A66" s="5"/>
      <c r="B66" s="45" t="s">
        <v>61</v>
      </c>
      <c r="C66" s="35"/>
      <c r="D66" s="35"/>
      <c r="E66" s="113">
        <v>15</v>
      </c>
      <c r="F66" s="113">
        <v>20</v>
      </c>
      <c r="G66" s="61">
        <v>1.08</v>
      </c>
      <c r="H66" s="61">
        <v>1.44</v>
      </c>
      <c r="I66" s="61">
        <v>1.27</v>
      </c>
      <c r="J66" s="61">
        <v>1.7</v>
      </c>
      <c r="K66" s="61">
        <v>8.32</v>
      </c>
      <c r="L66" s="61">
        <v>11.1</v>
      </c>
      <c r="M66" s="61">
        <v>49</v>
      </c>
      <c r="N66" s="61">
        <v>66</v>
      </c>
      <c r="O66" s="61">
        <v>0.15</v>
      </c>
      <c r="P66" s="61">
        <v>0.2</v>
      </c>
      <c r="Q66" s="136"/>
    </row>
    <row r="67" spans="1:17" ht="38.25">
      <c r="A67" s="5"/>
      <c r="B67" s="68" t="s">
        <v>13</v>
      </c>
      <c r="C67" s="101">
        <v>3</v>
      </c>
      <c r="D67" s="101">
        <v>4</v>
      </c>
      <c r="E67" s="93">
        <v>3</v>
      </c>
      <c r="F67" s="93">
        <v>4</v>
      </c>
      <c r="G67" s="20"/>
      <c r="H67" s="20"/>
      <c r="I67" s="20"/>
      <c r="J67" s="20"/>
      <c r="K67" s="20"/>
      <c r="L67" s="20"/>
      <c r="M67" s="20"/>
      <c r="N67" s="444"/>
      <c r="O67" s="20"/>
      <c r="P67" s="20"/>
      <c r="Q67" s="136"/>
    </row>
    <row r="68" spans="1:17" ht="38.25">
      <c r="A68" s="5"/>
      <c r="B68" s="68" t="s">
        <v>27</v>
      </c>
      <c r="C68" s="101">
        <v>23</v>
      </c>
      <c r="D68" s="101">
        <v>30</v>
      </c>
      <c r="E68" s="93">
        <v>23</v>
      </c>
      <c r="F68" s="93">
        <v>30</v>
      </c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>
        <f>Q65*307/200</f>
        <v>0</v>
      </c>
    </row>
    <row r="69" spans="1:16" ht="38.25">
      <c r="A69" s="5"/>
      <c r="B69" s="68" t="s">
        <v>28</v>
      </c>
      <c r="C69" s="101">
        <v>15</v>
      </c>
      <c r="D69" s="101">
        <v>19</v>
      </c>
      <c r="E69" s="93">
        <v>15</v>
      </c>
      <c r="F69" s="93">
        <v>19</v>
      </c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1:16" ht="38.25">
      <c r="A70" s="5"/>
      <c r="B70" s="68" t="s">
        <v>53</v>
      </c>
      <c r="C70" s="101">
        <v>13</v>
      </c>
      <c r="D70" s="101">
        <v>17</v>
      </c>
      <c r="E70" s="93">
        <v>13</v>
      </c>
      <c r="F70" s="93">
        <v>17</v>
      </c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1:16" ht="38.25">
      <c r="A71" s="5"/>
      <c r="B71" s="59" t="s">
        <v>10</v>
      </c>
      <c r="C71" s="101">
        <v>15</v>
      </c>
      <c r="D71" s="101">
        <v>20</v>
      </c>
      <c r="E71" s="93">
        <v>15</v>
      </c>
      <c r="F71" s="93">
        <v>20</v>
      </c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1:16" ht="38.25">
      <c r="A72" s="5"/>
      <c r="B72" s="59" t="s">
        <v>59</v>
      </c>
      <c r="C72" s="101">
        <v>118</v>
      </c>
      <c r="D72" s="101">
        <v>152</v>
      </c>
      <c r="E72" s="93">
        <v>117</v>
      </c>
      <c r="F72" s="93">
        <v>151</v>
      </c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1:16" ht="39" customHeight="1">
      <c r="A73" s="5"/>
      <c r="B73" s="68" t="s">
        <v>24</v>
      </c>
      <c r="C73" s="101">
        <v>9</v>
      </c>
      <c r="D73" s="101">
        <v>10</v>
      </c>
      <c r="E73" s="93">
        <v>9</v>
      </c>
      <c r="F73" s="93">
        <v>10</v>
      </c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1:16" ht="38.25">
      <c r="A74" s="5"/>
      <c r="B74" s="68" t="s">
        <v>19</v>
      </c>
      <c r="C74" s="101">
        <v>14</v>
      </c>
      <c r="D74" s="101">
        <v>18</v>
      </c>
      <c r="E74" s="93">
        <v>14</v>
      </c>
      <c r="F74" s="93">
        <v>18</v>
      </c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1:16" ht="38.25">
      <c r="A75" s="10" t="s">
        <v>203</v>
      </c>
      <c r="B75" s="478" t="s">
        <v>367</v>
      </c>
      <c r="C75" s="491"/>
      <c r="D75" s="491"/>
      <c r="E75" s="476">
        <v>180</v>
      </c>
      <c r="F75" s="476">
        <v>200</v>
      </c>
      <c r="G75" s="458">
        <v>0.04</v>
      </c>
      <c r="H75" s="458">
        <v>0.04</v>
      </c>
      <c r="I75" s="458">
        <v>0</v>
      </c>
      <c r="J75" s="458">
        <v>0</v>
      </c>
      <c r="K75" s="458">
        <v>10.1</v>
      </c>
      <c r="L75" s="458">
        <v>13.12</v>
      </c>
      <c r="M75" s="458">
        <v>41</v>
      </c>
      <c r="N75" s="458">
        <v>54</v>
      </c>
      <c r="O75" s="458">
        <v>1.6</v>
      </c>
      <c r="P75" s="458">
        <v>2</v>
      </c>
    </row>
    <row r="76" spans="1:16" s="435" customFormat="1" ht="38.25">
      <c r="A76" s="438"/>
      <c r="B76" s="445" t="s">
        <v>29</v>
      </c>
      <c r="C76" s="496">
        <v>0.45</v>
      </c>
      <c r="D76" s="496">
        <v>0.54</v>
      </c>
      <c r="E76" s="496">
        <v>0.45</v>
      </c>
      <c r="F76" s="496">
        <v>0.54</v>
      </c>
      <c r="G76" s="458"/>
      <c r="H76" s="458"/>
      <c r="I76" s="458"/>
      <c r="J76" s="458"/>
      <c r="K76" s="458"/>
      <c r="L76" s="458"/>
      <c r="M76" s="458"/>
      <c r="N76" s="458"/>
      <c r="O76" s="458"/>
      <c r="P76" s="458"/>
    </row>
    <row r="77" spans="1:16" ht="38.25">
      <c r="A77" s="5"/>
      <c r="B77" s="26" t="s">
        <v>24</v>
      </c>
      <c r="C77" s="17">
        <v>10</v>
      </c>
      <c r="D77" s="17">
        <v>13</v>
      </c>
      <c r="E77" s="17">
        <v>10</v>
      </c>
      <c r="F77" s="17">
        <v>13</v>
      </c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1:16" s="435" customFormat="1" ht="38.25">
      <c r="A78" s="474"/>
      <c r="B78" s="445" t="s">
        <v>44</v>
      </c>
      <c r="C78" s="496">
        <v>5</v>
      </c>
      <c r="D78" s="496">
        <v>6</v>
      </c>
      <c r="E78" s="496">
        <v>4</v>
      </c>
      <c r="F78" s="496">
        <v>5</v>
      </c>
      <c r="G78" s="477"/>
      <c r="H78" s="477"/>
      <c r="I78" s="477"/>
      <c r="J78" s="477"/>
      <c r="K78" s="477"/>
      <c r="L78" s="477"/>
      <c r="M78" s="477"/>
      <c r="N78" s="477"/>
      <c r="O78" s="477"/>
      <c r="P78" s="477"/>
    </row>
    <row r="79" spans="1:16" ht="38.25">
      <c r="A79" s="10" t="s">
        <v>401</v>
      </c>
      <c r="B79" s="38" t="s">
        <v>136</v>
      </c>
      <c r="C79" s="24">
        <v>93</v>
      </c>
      <c r="D79" s="24">
        <v>93</v>
      </c>
      <c r="E79" s="424">
        <v>93</v>
      </c>
      <c r="F79" s="424">
        <v>93</v>
      </c>
      <c r="G79" s="444">
        <v>0.37</v>
      </c>
      <c r="H79" s="444">
        <v>0.37</v>
      </c>
      <c r="I79" s="444">
        <v>0.37</v>
      </c>
      <c r="J79" s="444">
        <v>0.37</v>
      </c>
      <c r="K79" s="444">
        <v>9.73</v>
      </c>
      <c r="L79" s="444">
        <v>9.73</v>
      </c>
      <c r="M79" s="444">
        <v>41.85</v>
      </c>
      <c r="N79" s="444">
        <v>41.85</v>
      </c>
      <c r="O79" s="444">
        <v>9.3</v>
      </c>
      <c r="P79" s="444">
        <v>9.3</v>
      </c>
    </row>
    <row r="80" spans="1:16" ht="38.25">
      <c r="A80" s="10" t="s">
        <v>453</v>
      </c>
      <c r="B80" s="29" t="s">
        <v>102</v>
      </c>
      <c r="C80" s="24"/>
      <c r="D80" s="24"/>
      <c r="E80" s="13">
        <v>13</v>
      </c>
      <c r="F80" s="13">
        <v>42</v>
      </c>
      <c r="G80" s="20">
        <v>0.63</v>
      </c>
      <c r="H80" s="20">
        <v>2.04</v>
      </c>
      <c r="I80" s="20">
        <v>0.37</v>
      </c>
      <c r="J80" s="20">
        <v>1.2</v>
      </c>
      <c r="K80" s="20">
        <v>13.54</v>
      </c>
      <c r="L80" s="20">
        <v>43.74</v>
      </c>
      <c r="M80" s="20">
        <v>84.97</v>
      </c>
      <c r="N80" s="20">
        <v>274.52</v>
      </c>
      <c r="O80" s="20">
        <v>0</v>
      </c>
      <c r="P80" s="20">
        <v>0</v>
      </c>
    </row>
    <row r="81" spans="1:16" ht="38.25">
      <c r="A81" s="10"/>
      <c r="B81" s="134" t="s">
        <v>454</v>
      </c>
      <c r="C81" s="78">
        <v>13</v>
      </c>
      <c r="D81" s="78">
        <v>42</v>
      </c>
      <c r="E81" s="78">
        <v>13</v>
      </c>
      <c r="F81" s="78">
        <v>42</v>
      </c>
      <c r="G81" s="20"/>
      <c r="H81" s="444"/>
      <c r="I81" s="444"/>
      <c r="J81" s="444"/>
      <c r="K81" s="444"/>
      <c r="L81" s="444"/>
      <c r="M81" s="444"/>
      <c r="N81" s="444"/>
      <c r="O81" s="444"/>
      <c r="P81" s="444"/>
    </row>
    <row r="82" spans="1:16" ht="38.25">
      <c r="A82" s="5"/>
      <c r="B82" s="11" t="s">
        <v>25</v>
      </c>
      <c r="C82" s="12"/>
      <c r="D82" s="12"/>
      <c r="E82" s="37">
        <f aca="true" t="shared" si="3" ref="E82:P82">E65+E66+E75+E79+E80</f>
        <v>476</v>
      </c>
      <c r="F82" s="295">
        <f t="shared" si="3"/>
        <v>580</v>
      </c>
      <c r="G82" s="295">
        <f t="shared" si="3"/>
        <v>17.42</v>
      </c>
      <c r="H82" s="295">
        <f t="shared" si="3"/>
        <v>23.59</v>
      </c>
      <c r="I82" s="295">
        <f t="shared" si="3"/>
        <v>16.39</v>
      </c>
      <c r="J82" s="295">
        <f t="shared" si="3"/>
        <v>22.24</v>
      </c>
      <c r="K82" s="295">
        <f t="shared" si="3"/>
        <v>71.24000000000001</v>
      </c>
      <c r="L82" s="295">
        <f t="shared" si="3"/>
        <v>114.47</v>
      </c>
      <c r="M82" s="295">
        <f t="shared" si="3"/>
        <v>525.64</v>
      </c>
      <c r="N82" s="295">
        <f t="shared" si="3"/>
        <v>833.02</v>
      </c>
      <c r="O82" s="295">
        <f t="shared" si="3"/>
        <v>11.49</v>
      </c>
      <c r="P82" s="295">
        <f t="shared" si="3"/>
        <v>12.07</v>
      </c>
    </row>
    <row r="83" spans="1:16" ht="38.25">
      <c r="A83" s="5"/>
      <c r="B83" s="41" t="s">
        <v>430</v>
      </c>
      <c r="C83" s="42"/>
      <c r="D83" s="42"/>
      <c r="E83" s="42"/>
      <c r="F83" s="42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1:16" ht="38.25">
      <c r="A84" s="5" t="s">
        <v>438</v>
      </c>
      <c r="B84" s="11" t="s">
        <v>431</v>
      </c>
      <c r="C84" s="440">
        <v>154</v>
      </c>
      <c r="D84" s="440">
        <v>154</v>
      </c>
      <c r="E84" s="424">
        <v>150</v>
      </c>
      <c r="F84" s="424">
        <v>150</v>
      </c>
      <c r="G84" s="444">
        <v>4.36</v>
      </c>
      <c r="H84" s="444">
        <v>4.36</v>
      </c>
      <c r="I84" s="444">
        <v>3.76</v>
      </c>
      <c r="J84" s="444">
        <v>3.76</v>
      </c>
      <c r="K84" s="444">
        <v>6</v>
      </c>
      <c r="L84" s="444">
        <v>6</v>
      </c>
      <c r="M84" s="444">
        <v>79.5</v>
      </c>
      <c r="N84" s="444">
        <v>79.5</v>
      </c>
      <c r="O84" s="444">
        <v>1.06</v>
      </c>
      <c r="P84" s="444">
        <v>1.06</v>
      </c>
    </row>
    <row r="85" spans="1:16" ht="38.25">
      <c r="A85" s="5"/>
      <c r="B85" s="11" t="s">
        <v>25</v>
      </c>
      <c r="C85" s="12"/>
      <c r="D85" s="12"/>
      <c r="E85" s="37">
        <f>E84</f>
        <v>150</v>
      </c>
      <c r="F85" s="37">
        <f aca="true" t="shared" si="4" ref="F85:P85">F84</f>
        <v>150</v>
      </c>
      <c r="G85" s="37">
        <f t="shared" si="4"/>
        <v>4.36</v>
      </c>
      <c r="H85" s="37">
        <f t="shared" si="4"/>
        <v>4.36</v>
      </c>
      <c r="I85" s="37">
        <f t="shared" si="4"/>
        <v>3.76</v>
      </c>
      <c r="J85" s="37">
        <f t="shared" si="4"/>
        <v>3.76</v>
      </c>
      <c r="K85" s="37">
        <f t="shared" si="4"/>
        <v>6</v>
      </c>
      <c r="L85" s="37">
        <f t="shared" si="4"/>
        <v>6</v>
      </c>
      <c r="M85" s="37">
        <f t="shared" si="4"/>
        <v>79.5</v>
      </c>
      <c r="N85" s="37">
        <f t="shared" si="4"/>
        <v>79.5</v>
      </c>
      <c r="O85" s="37">
        <f t="shared" si="4"/>
        <v>1.06</v>
      </c>
      <c r="P85" s="37">
        <f t="shared" si="4"/>
        <v>1.06</v>
      </c>
    </row>
    <row r="86" spans="1:16" ht="38.25">
      <c r="A86" s="5"/>
      <c r="B86" s="44" t="s">
        <v>30</v>
      </c>
      <c r="C86" s="17"/>
      <c r="D86" s="17"/>
      <c r="E86" s="17"/>
      <c r="F86" s="14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1:16" ht="38.25">
      <c r="A87" s="5"/>
      <c r="B87" s="16" t="s">
        <v>33</v>
      </c>
      <c r="C87" s="17">
        <v>4</v>
      </c>
      <c r="D87" s="17">
        <v>6</v>
      </c>
      <c r="E87" s="13">
        <v>4</v>
      </c>
      <c r="F87" s="13">
        <v>6</v>
      </c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1:16" ht="38.25">
      <c r="A88" s="5"/>
      <c r="B88" s="45" t="s">
        <v>34</v>
      </c>
      <c r="C88" s="35"/>
      <c r="D88" s="35"/>
      <c r="E88" s="46">
        <f aca="true" t="shared" si="5" ref="E88:P88">E18+E21+E63+E82+E85</f>
        <v>1669</v>
      </c>
      <c r="F88" s="46">
        <f t="shared" si="5"/>
        <v>2060</v>
      </c>
      <c r="G88" s="46">
        <f t="shared" si="5"/>
        <v>49.150000000000006</v>
      </c>
      <c r="H88" s="46">
        <f t="shared" si="5"/>
        <v>63.260000000000005</v>
      </c>
      <c r="I88" s="46">
        <f t="shared" si="5"/>
        <v>46.989999999999995</v>
      </c>
      <c r="J88" s="46">
        <f t="shared" si="5"/>
        <v>60.85999999999999</v>
      </c>
      <c r="K88" s="46">
        <f t="shared" si="5"/>
        <v>185.22</v>
      </c>
      <c r="L88" s="46">
        <f t="shared" si="5"/>
        <v>261.51</v>
      </c>
      <c r="M88" s="46">
        <f t="shared" si="5"/>
        <v>1410.21</v>
      </c>
      <c r="N88" s="46">
        <f t="shared" si="5"/>
        <v>1959.54</v>
      </c>
      <c r="O88" s="46">
        <f t="shared" si="5"/>
        <v>36.580000000000005</v>
      </c>
      <c r="P88" s="46">
        <f t="shared" si="5"/>
        <v>46.260000000000005</v>
      </c>
    </row>
    <row r="89" spans="1:17" ht="38.25">
      <c r="A89" s="2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8"/>
    </row>
    <row r="94" ht="39" customHeight="1">
      <c r="A94" s="2"/>
    </row>
    <row r="123" spans="1:6" ht="38.25">
      <c r="A123" s="2"/>
      <c r="E123" s="128"/>
      <c r="F123" s="128"/>
    </row>
  </sheetData>
  <sheetProtection/>
  <mergeCells count="11">
    <mergeCell ref="C1:D2"/>
    <mergeCell ref="M1:N2"/>
    <mergeCell ref="A1:A3"/>
    <mergeCell ref="K3:L3"/>
    <mergeCell ref="O3:P3"/>
    <mergeCell ref="O1:P2"/>
    <mergeCell ref="B1:B3"/>
    <mergeCell ref="E1:F2"/>
    <mergeCell ref="G1:L2"/>
    <mergeCell ref="G3:H3"/>
    <mergeCell ref="I3:J3"/>
  </mergeCells>
  <printOptions/>
  <pageMargins left="0" right="0" top="0" bottom="0" header="0" footer="0"/>
  <pageSetup fitToHeight="0" fitToWidth="0" horizontalDpi="600" verticalDpi="600" orientation="landscape" paperSize="9" scale="37" r:id="rId1"/>
  <rowBreaks count="1" manualBreakCount="1">
    <brk id="3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Premyer</dc:creator>
  <cp:keywords/>
  <dc:description/>
  <cp:lastModifiedBy>User</cp:lastModifiedBy>
  <cp:lastPrinted>2015-11-29T11:39:09Z</cp:lastPrinted>
  <dcterms:created xsi:type="dcterms:W3CDTF">2013-10-30T16:43:44Z</dcterms:created>
  <dcterms:modified xsi:type="dcterms:W3CDTF">2016-01-26T04:41:08Z</dcterms:modified>
  <cp:category/>
  <cp:version/>
  <cp:contentType/>
  <cp:contentStatus/>
</cp:coreProperties>
</file>